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EBI" sheetId="1" r:id="rId1"/>
    <sheet name="SEGMENT REPORT" sheetId="2" r:id="rId2"/>
    <sheet name="SEGMNT NOTES" sheetId="3" r:id="rId3"/>
    <sheet name="BALANCE SHEET" sheetId="4" r:id="rId4"/>
  </sheets>
  <definedNames>
    <definedName name="_xlnm.Print_Area" localSheetId="3">'BALANCE SHEET'!$B$2:$F$40</definedName>
    <definedName name="_xlnm.Print_Area" localSheetId="0">'SEBI'!$B$2:$K$73</definedName>
    <definedName name="_xlnm.Print_Area" localSheetId="1">'SEGMENT REPORT'!$B$3:$J$77</definedName>
    <definedName name="_xlnm.Print_Area" localSheetId="2">'SEGMNT NOTES'!$B$6:$O$37</definedName>
  </definedNames>
  <calcPr fullCalcOnLoad="1"/>
</workbook>
</file>

<file path=xl/sharedStrings.xml><?xml version="1.0" encoding="utf-8"?>
<sst xmlns="http://schemas.openxmlformats.org/spreadsheetml/2006/main" count="267" uniqueCount="179">
  <si>
    <t>ITC Limited</t>
  </si>
  <si>
    <t>Unaudited Financial Results for the Quarter and Half Year ended 30th September, 2010</t>
  </si>
  <si>
    <t>(Standalone)</t>
  </si>
  <si>
    <t>(Rs. in Crores)</t>
  </si>
  <si>
    <t>Quarter</t>
  </si>
  <si>
    <t>Half Year</t>
  </si>
  <si>
    <t>Twelve months</t>
  </si>
  <si>
    <t>ended</t>
  </si>
  <si>
    <t>30.09.2010</t>
  </si>
  <si>
    <t>30.09.2009</t>
  </si>
  <si>
    <t>31.03.2010</t>
  </si>
  <si>
    <t xml:space="preserve"> (Audited)</t>
  </si>
  <si>
    <t>GROSS  INCOME</t>
  </si>
  <si>
    <t>NET SALES</t>
  </si>
  <si>
    <t>OTHER OPERATING INCOME</t>
  </si>
  <si>
    <t>NET INCOME (1+2)</t>
  </si>
  <si>
    <t>EXPENDITURE</t>
  </si>
  <si>
    <t>a)</t>
  </si>
  <si>
    <t>(Increase) / decrease in stock-in-trade and work in progress</t>
  </si>
  <si>
    <t>b)</t>
  </si>
  <si>
    <t>Consumption of raw materials</t>
  </si>
  <si>
    <t>c)</t>
  </si>
  <si>
    <t>Purchase of traded goods</t>
  </si>
  <si>
    <t>d)</t>
  </si>
  <si>
    <t>Employees cost</t>
  </si>
  <si>
    <t>e)</t>
  </si>
  <si>
    <t>Depreciation</t>
  </si>
  <si>
    <t>f)</t>
  </si>
  <si>
    <t>Other expenditure</t>
  </si>
  <si>
    <t>g)       Total</t>
  </si>
  <si>
    <t>PROFIT FROM OPERATIONS BEFORE OTHER INCOME AND INTEREST (3-4)</t>
  </si>
  <si>
    <t>OTHER INCOME</t>
  </si>
  <si>
    <t>PROFIT BEFORE INTEREST (5+6)</t>
  </si>
  <si>
    <t>INTEREST (Net)</t>
  </si>
  <si>
    <t>PROFIT AFTER INTEREST AND BEFORE TAX  (7-8)</t>
  </si>
  <si>
    <t>TAX EXPENSE</t>
  </si>
  <si>
    <t>NET PROFIT AFTER TAX  (9-10)</t>
  </si>
  <si>
    <t>PAID UP EQUITY SHARE CAPITAL</t>
  </si>
  <si>
    <t>(Ordinary shares of Re. 1/- each)</t>
  </si>
  <si>
    <t>RESERVES EXCLUDING REVALUATION RESERVES</t>
  </si>
  <si>
    <t>-</t>
  </si>
  <si>
    <t>EARNINGS PER SHARE (Rs.)</t>
  </si>
  <si>
    <t>Basic (Rs.)</t>
  </si>
  <si>
    <t>Diluted (Rs.)</t>
  </si>
  <si>
    <t>PUBLIC SHAREHOLDING</t>
  </si>
  <si>
    <t>NUMBER OF SHARES</t>
  </si>
  <si>
    <t xml:space="preserve">PERCENTAGE OF SHAREHOLDING </t>
  </si>
  <si>
    <t>PROMOTERS AND PROMOTER GROUP SHAREHOLDING</t>
  </si>
  <si>
    <t>Nil</t>
  </si>
  <si>
    <t>Pledged / Encumbered</t>
  </si>
  <si>
    <t>N.A.</t>
  </si>
  <si>
    <t>Non - encumbered</t>
  </si>
  <si>
    <t>Notes :</t>
  </si>
  <si>
    <t>(i)</t>
  </si>
  <si>
    <t xml:space="preserve">        </t>
  </si>
  <si>
    <t>(ii)</t>
  </si>
  <si>
    <t>Figures for the previous periods are re-arranged, wherever necessary, to conform to the figures for the current period. The Company does not have any Exceptional or Extraordinary item to report for the above periods.</t>
  </si>
  <si>
    <t>(iii)</t>
  </si>
  <si>
    <t>Gross Income comprises Gross sales / Income from operations, Other Operating Income and Other Income.</t>
  </si>
  <si>
    <t>(iv)</t>
  </si>
  <si>
    <t>(v)</t>
  </si>
  <si>
    <t>(vi)</t>
  </si>
  <si>
    <t xml:space="preserve">Pursuant to the approval of the Shareholders at the Annual General Meeting held on 23rd July, 2010:
(a) The Authorised Share Capital of the Company has been increased from Rs.500,00,00,000/- to Rs.1000,00,00,000/-, divided into 1000,00,00,000 Ordinary Shares of Re. 1/- each.
(b)  On 6th August, 2010 the Company issued and allotted 382,67,01,530 Ordinary Shares of Re.1/- each, as fully paid-up Bonus Shares in the proportion of 1 (One) Bonus Share of Re.1/- each for every existing 1 (One) fully paid-up Ordinary Share of Re.1/- each held on the Record Date i.e. 4th August, 2010.
</t>
  </si>
  <si>
    <t>(vii)</t>
  </si>
  <si>
    <t xml:space="preserve">During the quarter, 3,24,87,240 Ordinary Shares of Re.1/- each were issued and allotted under the Company’s Employee Stock Option Schemes. </t>
  </si>
  <si>
    <t>(viii)</t>
  </si>
  <si>
    <t>During the quarter, no investor complaint was received. There were no complaints pending at the beginning of the quarter.</t>
  </si>
  <si>
    <t>(ix)</t>
  </si>
  <si>
    <t>Limited Review</t>
  </si>
  <si>
    <t>The Limited Review, as required under Clause 41 of the Listing Agreement has been completed and the related Report forwarded to the Stock Exchanges. This Report does not have any impact on the above 'Results and Notes' for the Quarter ended 30th September, 2010 which needs to be explained.</t>
  </si>
  <si>
    <t>ITC  LIMITED</t>
  </si>
  <si>
    <t xml:space="preserve">Unaudited Segment-wise Revenue, Results and Capital Employed for the </t>
  </si>
  <si>
    <t>Quarter and Half Year ended 30th September, 2010</t>
  </si>
  <si>
    <t>(Audited)</t>
  </si>
  <si>
    <t>Segment Revenue</t>
  </si>
  <si>
    <t>FMCG</t>
  </si>
  <si>
    <t>- Cigarettes - Gross</t>
  </si>
  <si>
    <t>- Others      - Gross</t>
  </si>
  <si>
    <t xml:space="preserve">                   - Net</t>
  </si>
  <si>
    <t>Total FMCG      - Gross</t>
  </si>
  <si>
    <t xml:space="preserve">                          - Net</t>
  </si>
  <si>
    <t xml:space="preserve"> Hotels                     - Gross</t>
  </si>
  <si>
    <t xml:space="preserve">                                - Net</t>
  </si>
  <si>
    <t>Agri Business           - Gross</t>
  </si>
  <si>
    <t xml:space="preserve">                                  - Net</t>
  </si>
  <si>
    <t>Paperboards, Paper &amp; Packaging - Gross</t>
  </si>
  <si>
    <t xml:space="preserve">                                                      - Net</t>
  </si>
  <si>
    <t>Total - Gross</t>
  </si>
  <si>
    <t xml:space="preserve">          - Net</t>
  </si>
  <si>
    <t>Less :  Inter-segment revenue - Gross</t>
  </si>
  <si>
    <t xml:space="preserve">                                       - Net</t>
  </si>
  <si>
    <t>Gross sales / Income from operations</t>
  </si>
  <si>
    <t>Net sales / Income from operations</t>
  </si>
  <si>
    <t>Segment Results</t>
  </si>
  <si>
    <t>- Cigarettes</t>
  </si>
  <si>
    <t xml:space="preserve"> - Others</t>
  </si>
  <si>
    <t>Total FMCG</t>
  </si>
  <si>
    <t xml:space="preserve"> Hotels</t>
  </si>
  <si>
    <t>Agri Business</t>
  </si>
  <si>
    <t>Paperboards, Paper &amp; Packaging</t>
  </si>
  <si>
    <t xml:space="preserve">                           Total </t>
  </si>
  <si>
    <t>Less :</t>
  </si>
  <si>
    <t>i)</t>
  </si>
  <si>
    <t>Interest (Net)</t>
  </si>
  <si>
    <t>ii)</t>
  </si>
  <si>
    <t>Other un-allocable expenditure  net of un-allocable income</t>
  </si>
  <si>
    <t>Profit Before Tax</t>
  </si>
  <si>
    <t>Tax Expense</t>
  </si>
  <si>
    <t>Profit After Tax</t>
  </si>
  <si>
    <t>Capital Employed</t>
  </si>
  <si>
    <t>- Cigarettes *</t>
  </si>
  <si>
    <t>Total Segment Capital Employed</t>
  </si>
  <si>
    <t>(1)</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</si>
  <si>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</si>
  <si>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 xml:space="preserve">     </t>
  </si>
  <si>
    <t>(2)</t>
  </si>
  <si>
    <t>The business groups comprise the following :</t>
  </si>
  <si>
    <t xml:space="preserve">      </t>
  </si>
  <si>
    <t>:</t>
  </si>
  <si>
    <t>Cigarettes</t>
  </si>
  <si>
    <t xml:space="preserve">  </t>
  </si>
  <si>
    <t>Others</t>
  </si>
  <si>
    <t>Branded Packaged Foods (Staples, Biscuits, Confectionery, Snack Foods Ready to Eat Foods), Garments, Educational and other Stationery products, Matches, Agarbattis and Personal Care products.</t>
  </si>
  <si>
    <t>Hotels</t>
  </si>
  <si>
    <t>Hoteliering.</t>
  </si>
  <si>
    <t>Paperboards, Paper including Specialty Paper &amp; Packaging including Flexibles.</t>
  </si>
  <si>
    <t>Agri commodities such as rice, soya, coffee and leaf tobacco.</t>
  </si>
  <si>
    <t>(3)</t>
  </si>
  <si>
    <t>Segment results of 'FMCG : Others' are after considering significant business development, brand building and gestation costs of Branded Packaged Foods and Personal Care Products businesses.</t>
  </si>
  <si>
    <t>(4)</t>
  </si>
  <si>
    <t xml:space="preserve">The Company's Agri Business markets agri commodities in the export and domestic markets; supplies agri raw materials to the Branded Packaged Foods Business and sources leaf tobacco for the Cigarettes Business. The segment results for the quarter/half year are after absorbing costs relating to the strategic e-Choupal initiative. </t>
  </si>
  <si>
    <t>(5)</t>
  </si>
  <si>
    <t>Figures for the corresponding previous periods are re-arranged, wherever necessary, to conform to the figures of the current period.</t>
  </si>
  <si>
    <t xml:space="preserve">Registered Office : </t>
  </si>
  <si>
    <t>For and on behalf of the Board</t>
  </si>
  <si>
    <t xml:space="preserve">Virginia House, 37 J.L. Nehru Road, </t>
  </si>
  <si>
    <t>Kolkata 700 071, India</t>
  </si>
  <si>
    <t>Dated : 29th October, 2010</t>
  </si>
  <si>
    <t>Place : Kolkata, India</t>
  </si>
  <si>
    <t>Executive Director</t>
  </si>
  <si>
    <t xml:space="preserve">              Chairman</t>
  </si>
  <si>
    <t>(Rs in Crores)</t>
  </si>
  <si>
    <t xml:space="preserve">    a) Capital</t>
  </si>
  <si>
    <t xml:space="preserve">    b) Reserves and Surplus</t>
  </si>
  <si>
    <t/>
  </si>
  <si>
    <t>LOAN FUNDS</t>
  </si>
  <si>
    <t>DEFERRED TAX - NET</t>
  </si>
  <si>
    <t>TOTAL</t>
  </si>
  <si>
    <t>FIXED ASSETS</t>
  </si>
  <si>
    <t>CURRENT ASSETS, LOANS AND ADVANCES</t>
  </si>
  <si>
    <t xml:space="preserve">    a) Inventories</t>
  </si>
  <si>
    <t xml:space="preserve">    b) Sundry Debtors</t>
  </si>
  <si>
    <t xml:space="preserve">    c) Cash and Bank Balances</t>
  </si>
  <si>
    <t xml:space="preserve">    d) Other Current Assets</t>
  </si>
  <si>
    <t xml:space="preserve">    e) Loans and Advances</t>
  </si>
  <si>
    <t xml:space="preserve">    </t>
  </si>
  <si>
    <t>Less : CURRENT LIABILITIES AND PROVISIONS</t>
  </si>
  <si>
    <t xml:space="preserve">    a) Liabilities</t>
  </si>
  <si>
    <t xml:space="preserve">    b) Provisions</t>
  </si>
  <si>
    <t>NET CURRENT ASSETS</t>
  </si>
  <si>
    <t>MISCELLANEOUS EXPENDITURE</t>
  </si>
  <si>
    <t>(NOT WRITTEN OFF OR ADJUSTED)</t>
  </si>
  <si>
    <t>PROFIT AND LOSS ACCOUNT</t>
  </si>
  <si>
    <t>* Includes Current Investments of Rs. 3193.34 Crores (30.09.2009 Rs.2965.73 Crores)</t>
  </si>
  <si>
    <t xml:space="preserve">                 - Net</t>
  </si>
  <si>
    <t>This statement is as per Clause 41 of the Listing Agreement.</t>
  </si>
  <si>
    <t>ITC LIMITED</t>
  </si>
  <si>
    <t xml:space="preserve">Half Year ended
30.09.2010
</t>
  </si>
  <si>
    <t xml:space="preserve">Half Year ended
30.09.2009
</t>
  </si>
  <si>
    <t>Unaudited Statement of Assets and Liabilities as at 30th September, 2010</t>
  </si>
  <si>
    <t>INVESTMENTS</t>
  </si>
  <si>
    <t>SHAREHOLDERS' FUNDS</t>
  </si>
  <si>
    <t>Particulars</t>
  </si>
  <si>
    <t>Gross Income includes Rs.2300.87 Crores and Rs.4527.20 Crores for the quarter and half year ended 30th September, 2010 respectively, being Excise Duties, and Taxes on Sales of Services. (Corresponding previous quarter and half year ended 30th September 2009 - Rs.1956.29 Crores and Rs.3939.60 Crores respectively).</t>
  </si>
  <si>
    <t>The launch and rollout costs of the Company's brands 'Fiama Di Wills', 'Vivel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</si>
  <si>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The earnings per share (Basic and Diluted) have been adjusted for all the above periods consequent upon the issue and allotment of the Bonus shares.</t>
  </si>
  <si>
    <t>* Segment Liabilities of FMCG-Cigarettes is before considering Rs. 689.85 Crores (30.09.2009 - Rs. 565.29 Crores) in respect of disputed Taxes, the recovery of which has been stayed or where States' Special Leave Petitions are pending before the Supreme Court.</t>
  </si>
  <si>
    <t>Cigarettes, Cigars and Smoking Mixtures.</t>
  </si>
  <si>
    <t>The Unaudited Financial Results, Segment Results and Statement of Assets and Liabilities were reviewed by the Audit Committee and approved at the meeting of the Board of Directors of the Company held on 29th October, 2010.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</si>
</sst>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
    <numFmt numFmtId="167" formatCode="0.00_);[Red]\(0.00\)"/>
    <numFmt numFmtId="168" formatCode="0.000_);[Red]\(0.000\)"/>
    <numFmt numFmtId="169" formatCode="0.0000_);[Red]\(0.0000\)"/>
    <numFmt numFmtId="170" formatCode="#.#"/>
    <numFmt numFmtId="171" formatCode="0.0000_);\(0.0000\)"/>
    <numFmt numFmtId="172" formatCode="#,##0.00;\(#,##0.00\)"/>
    <numFmt numFmtId="173" formatCode="#,##0;\(#,##0\)"/>
  </numFmts>
  <fonts count="57">
    <font>
      <sz val="10"/>
      <name val="Arial"/>
      <family val="0"/>
    </font>
    <font>
      <sz val="9"/>
      <name val="Arial"/>
      <family val="2"/>
    </font>
    <font>
      <sz val="9"/>
      <color indexed="8"/>
      <name val="Arial"/>
      <family val="2"/>
    </font>
    <font>
      <b/>
      <sz val="12"/>
      <name val="Arial"/>
      <family val="2"/>
    </font>
    <font>
      <b/>
      <sz val="12"/>
      <color indexed="8"/>
      <name val="Arial"/>
      <family val="2"/>
    </font>
    <font>
      <b/>
      <sz val="10"/>
      <color indexed="8"/>
      <name val="ARIAL"/>
      <family val="2"/>
    </font>
    <font>
      <b/>
      <sz val="9"/>
      <color indexed="8"/>
      <name val="Arial"/>
      <family val="2"/>
    </font>
    <font>
      <b/>
      <sz val="10"/>
      <name val="Arial"/>
      <family val="2"/>
    </font>
    <font>
      <b/>
      <sz val="9"/>
      <name val="Arial"/>
      <family val="2"/>
    </font>
    <font>
      <b/>
      <i/>
      <sz val="10"/>
      <color indexed="12"/>
      <name val="Arial"/>
      <family val="2"/>
    </font>
    <font>
      <i/>
      <sz val="10"/>
      <name val="Arial"/>
      <family val="2"/>
    </font>
    <font>
      <i/>
      <sz val="10"/>
      <color indexed="12"/>
      <name val="Arial"/>
      <family val="2"/>
    </font>
    <font>
      <sz val="10"/>
      <color indexed="12"/>
      <name val="Arial"/>
      <family val="2"/>
    </font>
    <font>
      <b/>
      <sz val="16"/>
      <name val="Arial"/>
      <family val="2"/>
    </font>
    <font>
      <b/>
      <sz val="12"/>
      <color indexed="12"/>
      <name val="Arial"/>
      <family val="2"/>
    </font>
    <font>
      <sz val="12"/>
      <name val="Arial"/>
      <family val="2"/>
    </font>
    <font>
      <b/>
      <i/>
      <sz val="12"/>
      <color indexed="12"/>
      <name val="Arial"/>
      <family val="2"/>
    </font>
    <font>
      <b/>
      <u val="single"/>
      <sz val="10"/>
      <name val="Arial"/>
      <family val="2"/>
    </font>
    <font>
      <sz val="12"/>
      <color indexed="8"/>
      <name val="Times New Roman"/>
      <family val="1"/>
    </font>
    <font>
      <b/>
      <sz val="12"/>
      <color indexed="8"/>
      <name val="Times New Roman"/>
      <family val="1"/>
    </font>
    <font>
      <u val="single"/>
      <sz val="10"/>
      <color indexed="12"/>
      <name val="Arial"/>
      <family val="2"/>
    </font>
    <font>
      <u val="single"/>
      <sz val="10"/>
      <color indexed="36"/>
      <name val="Arial"/>
      <family val="2"/>
    </font>
    <font>
      <sz val="10"/>
      <color indexed="8"/>
      <name val="Arial"/>
      <family val="2"/>
    </font>
    <font>
      <b/>
      <sz val="18"/>
      <color indexed="56"/>
      <name val="Cambria"/>
      <family val="2"/>
    </font>
    <font>
      <b/>
      <sz val="15"/>
      <color indexed="56"/>
      <name val="Garamond"/>
      <family val="2"/>
    </font>
    <font>
      <b/>
      <sz val="13"/>
      <color indexed="56"/>
      <name val="Garamond"/>
      <family val="2"/>
    </font>
    <font>
      <b/>
      <sz val="11"/>
      <color indexed="56"/>
      <name val="Garamond"/>
      <family val="2"/>
    </font>
    <font>
      <sz val="12"/>
      <color indexed="17"/>
      <name val="Garamond"/>
      <family val="2"/>
    </font>
    <font>
      <sz val="12"/>
      <color indexed="20"/>
      <name val="Garamond"/>
      <family val="2"/>
    </font>
    <font>
      <sz val="12"/>
      <color indexed="60"/>
      <name val="Garamond"/>
      <family val="2"/>
    </font>
    <font>
      <sz val="12"/>
      <color indexed="62"/>
      <name val="Garamond"/>
      <family val="2"/>
    </font>
    <font>
      <b/>
      <sz val="12"/>
      <color indexed="63"/>
      <name val="Garamond"/>
      <family val="2"/>
    </font>
    <font>
      <b/>
      <sz val="12"/>
      <color indexed="52"/>
      <name val="Garamond"/>
      <family val="2"/>
    </font>
    <font>
      <sz val="12"/>
      <color indexed="52"/>
      <name val="Garamond"/>
      <family val="2"/>
    </font>
    <font>
      <b/>
      <sz val="12"/>
      <color indexed="9"/>
      <name val="Garamond"/>
      <family val="2"/>
    </font>
    <font>
      <sz val="12"/>
      <color indexed="10"/>
      <name val="Garamond"/>
      <family val="2"/>
    </font>
    <font>
      <i/>
      <sz val="12"/>
      <color indexed="23"/>
      <name val="Garamond"/>
      <family val="2"/>
    </font>
    <font>
      <b/>
      <sz val="12"/>
      <color indexed="8"/>
      <name val="Garamond"/>
      <family val="2"/>
    </font>
    <font>
      <sz val="12"/>
      <color indexed="9"/>
      <name val="Garamond"/>
      <family val="2"/>
    </font>
    <font>
      <sz val="12"/>
      <color indexed="8"/>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5">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Border="1" applyAlignment="1">
      <alignment/>
    </xf>
    <xf numFmtId="165" fontId="1" fillId="0" borderId="0" xfId="0" applyNumberFormat="1" applyFont="1" applyAlignment="1">
      <alignment horizontal="center"/>
    </xf>
    <xf numFmtId="2" fontId="1" fillId="0" borderId="0" xfId="0" applyNumberFormat="1" applyFont="1" applyFill="1" applyAlignment="1">
      <alignment/>
    </xf>
    <xf numFmtId="164" fontId="2" fillId="0" borderId="0" xfId="0" applyNumberFormat="1" applyFont="1" applyAlignment="1">
      <alignment/>
    </xf>
    <xf numFmtId="2" fontId="4" fillId="0" borderId="0" xfId="0" applyNumberFormat="1" applyFont="1" applyBorder="1" applyAlignment="1">
      <alignment horizontal="center" vertical="center"/>
    </xf>
    <xf numFmtId="2" fontId="6" fillId="0" borderId="0" xfId="0" applyNumberFormat="1" applyFont="1" applyBorder="1" applyAlignment="1">
      <alignment horizontal="center"/>
    </xf>
    <xf numFmtId="2" fontId="4" fillId="0" borderId="0" xfId="0" applyNumberFormat="1" applyFont="1" applyFill="1" applyBorder="1" applyAlignment="1">
      <alignment horizontal="center" vertical="center"/>
    </xf>
    <xf numFmtId="0" fontId="0" fillId="0" borderId="10" xfId="0" applyFont="1" applyBorder="1" applyAlignment="1">
      <alignment/>
    </xf>
    <xf numFmtId="0" fontId="0" fillId="0" borderId="0" xfId="0" applyFont="1" applyAlignment="1">
      <alignment/>
    </xf>
    <xf numFmtId="165" fontId="0" fillId="0" borderId="0" xfId="0" applyNumberFormat="1" applyFont="1" applyAlignment="1">
      <alignment horizontal="center"/>
    </xf>
    <xf numFmtId="2" fontId="0" fillId="0" borderId="0" xfId="0" applyNumberFormat="1" applyFont="1" applyFill="1" applyAlignment="1">
      <alignment/>
    </xf>
    <xf numFmtId="164" fontId="0" fillId="0" borderId="0" xfId="0" applyNumberFormat="1" applyFont="1" applyAlignment="1">
      <alignment/>
    </xf>
    <xf numFmtId="164" fontId="7" fillId="0" borderId="0" xfId="0" applyNumberFormat="1" applyFont="1" applyFill="1" applyAlignment="1">
      <alignment horizontal="right"/>
    </xf>
    <xf numFmtId="164" fontId="8" fillId="0" borderId="0" xfId="0" applyNumberFormat="1" applyFont="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165" fontId="0" fillId="0" borderId="14" xfId="0" applyNumberFormat="1" applyFont="1" applyBorder="1" applyAlignment="1">
      <alignment horizontal="center"/>
    </xf>
    <xf numFmtId="2" fontId="7" fillId="0" borderId="11" xfId="0" applyNumberFormat="1" applyFont="1" applyFill="1" applyBorder="1" applyAlignment="1">
      <alignment horizontal="right"/>
    </xf>
    <xf numFmtId="164" fontId="7" fillId="0" borderId="11" xfId="0" applyNumberFormat="1" applyFont="1" applyFill="1" applyBorder="1" applyAlignment="1">
      <alignment horizontal="right"/>
    </xf>
    <xf numFmtId="164" fontId="5" fillId="0" borderId="14" xfId="0" applyNumberFormat="1" applyFont="1" applyFill="1" applyBorder="1" applyAlignment="1">
      <alignment horizontal="right"/>
    </xf>
    <xf numFmtId="164" fontId="6" fillId="0" borderId="0" xfId="0" applyNumberFormat="1" applyFont="1" applyBorder="1" applyAlignment="1">
      <alignment horizontal="righ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165" fontId="0" fillId="0" borderId="17" xfId="0" applyNumberFormat="1" applyFont="1" applyBorder="1" applyAlignment="1">
      <alignment horizontal="center"/>
    </xf>
    <xf numFmtId="2" fontId="7" fillId="0" borderId="15" xfId="0" applyNumberFormat="1" applyFont="1" applyFill="1" applyBorder="1" applyAlignment="1">
      <alignment horizontal="right"/>
    </xf>
    <xf numFmtId="164" fontId="7" fillId="0" borderId="17" xfId="0" applyNumberFormat="1" applyFont="1" applyBorder="1" applyAlignment="1">
      <alignment horizontal="right"/>
    </xf>
    <xf numFmtId="164" fontId="7" fillId="0" borderId="15" xfId="0" applyNumberFormat="1" applyFont="1" applyFill="1" applyBorder="1" applyAlignment="1">
      <alignment horizontal="right"/>
    </xf>
    <xf numFmtId="2" fontId="7" fillId="0" borderId="17" xfId="0" applyNumberFormat="1" applyFont="1" applyFill="1" applyBorder="1" applyAlignment="1">
      <alignment horizontal="right"/>
    </xf>
    <xf numFmtId="164" fontId="5" fillId="0" borderId="17" xfId="0" applyNumberFormat="1" applyFont="1" applyFill="1" applyBorder="1" applyAlignment="1">
      <alignment horizontal="right"/>
    </xf>
    <xf numFmtId="165" fontId="0" fillId="0" borderId="18" xfId="0" applyNumberFormat="1" applyFont="1" applyBorder="1" applyAlignment="1">
      <alignment horizontal="center"/>
    </xf>
    <xf numFmtId="2" fontId="7" fillId="0" borderId="18" xfId="0" applyNumberFormat="1" applyFont="1" applyFill="1" applyBorder="1" applyAlignment="1">
      <alignment horizontal="right"/>
    </xf>
    <xf numFmtId="2" fontId="7" fillId="0" borderId="18" xfId="0" applyNumberFormat="1" applyFont="1" applyBorder="1" applyAlignment="1">
      <alignment horizontal="right"/>
    </xf>
    <xf numFmtId="2" fontId="9" fillId="0" borderId="18" xfId="0" applyNumberFormat="1" applyFont="1" applyFill="1" applyBorder="1" applyAlignment="1">
      <alignment horizontal="right"/>
    </xf>
    <xf numFmtId="164" fontId="5" fillId="0" borderId="18" xfId="0" applyNumberFormat="1" applyFont="1" applyFill="1" applyBorder="1" applyAlignment="1">
      <alignment horizontal="right"/>
    </xf>
    <xf numFmtId="165" fontId="0" fillId="0" borderId="19" xfId="0" applyNumberFormat="1" applyFont="1" applyFill="1" applyBorder="1" applyAlignment="1">
      <alignment horizontal="center"/>
    </xf>
    <xf numFmtId="165" fontId="0" fillId="0" borderId="20" xfId="0" applyNumberFormat="1" applyFont="1" applyFill="1" applyBorder="1" applyAlignment="1">
      <alignment horizontal="center"/>
    </xf>
    <xf numFmtId="165" fontId="10" fillId="0" borderId="18" xfId="0" applyNumberFormat="1" applyFont="1" applyFill="1" applyBorder="1" applyAlignment="1">
      <alignment horizont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2" fontId="0" fillId="0" borderId="14" xfId="0" applyNumberFormat="1" applyFont="1" applyFill="1" applyBorder="1" applyAlignment="1">
      <alignment horizontal="right"/>
    </xf>
    <xf numFmtId="2" fontId="0" fillId="0" borderId="13" xfId="0" applyNumberFormat="1" applyFont="1" applyFill="1" applyBorder="1" applyAlignment="1">
      <alignment horizontal="right"/>
    </xf>
    <xf numFmtId="2" fontId="11" fillId="0" borderId="14" xfId="0" applyNumberFormat="1" applyFont="1" applyFill="1" applyBorder="1" applyAlignment="1">
      <alignment horizontal="right"/>
    </xf>
    <xf numFmtId="164" fontId="0" fillId="0" borderId="14" xfId="0" applyNumberFormat="1" applyFont="1" applyFill="1" applyBorder="1" applyAlignment="1">
      <alignment horizontal="right"/>
    </xf>
    <xf numFmtId="164" fontId="1" fillId="0" borderId="0" xfId="0" applyNumberFormat="1" applyFont="1" applyBorder="1" applyAlignment="1">
      <alignment horizontal="right"/>
    </xf>
    <xf numFmtId="0" fontId="0" fillId="0" borderId="21" xfId="0" applyFont="1" applyBorder="1" applyAlignment="1">
      <alignment vertical="center"/>
    </xf>
    <xf numFmtId="0" fontId="0" fillId="0" borderId="10" xfId="0" applyFont="1" applyBorder="1" applyAlignment="1">
      <alignment vertical="center"/>
    </xf>
    <xf numFmtId="2" fontId="0"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164" fontId="0" fillId="0" borderId="0" xfId="0" applyNumberFormat="1" applyFont="1" applyBorder="1" applyAlignment="1">
      <alignment horizontal="right"/>
    </xf>
    <xf numFmtId="2" fontId="1" fillId="0" borderId="0" xfId="0" applyNumberFormat="1" applyFont="1" applyAlignment="1">
      <alignment/>
    </xf>
    <xf numFmtId="0" fontId="0" fillId="0" borderId="15" xfId="0" applyFont="1" applyBorder="1" applyAlignment="1">
      <alignment vertical="center"/>
    </xf>
    <xf numFmtId="0" fontId="0" fillId="0" borderId="0" xfId="0" applyFont="1" applyBorder="1" applyAlignment="1">
      <alignment vertical="center"/>
    </xf>
    <xf numFmtId="2" fontId="0" fillId="0" borderId="17" xfId="0" applyNumberFormat="1" applyFont="1" applyFill="1" applyBorder="1" applyAlignment="1">
      <alignment horizontal="right"/>
    </xf>
    <xf numFmtId="164" fontId="0" fillId="0" borderId="17" xfId="0" applyNumberFormat="1" applyFont="1" applyFill="1" applyBorder="1" applyAlignment="1">
      <alignment horizontal="right"/>
    </xf>
    <xf numFmtId="0" fontId="0" fillId="0" borderId="17" xfId="0" applyNumberFormat="1" applyFont="1" applyBorder="1" applyAlignment="1">
      <alignment vertical="center"/>
    </xf>
    <xf numFmtId="0" fontId="0" fillId="0" borderId="0" xfId="0" applyNumberFormat="1" applyFont="1" applyBorder="1" applyAlignment="1">
      <alignment vertical="center"/>
    </xf>
    <xf numFmtId="165" fontId="0" fillId="0" borderId="17" xfId="0" applyNumberFormat="1" applyFont="1" applyBorder="1" applyAlignment="1">
      <alignment horizontal="center" vertical="center"/>
    </xf>
    <xf numFmtId="164" fontId="0" fillId="33" borderId="17" xfId="0" applyNumberFormat="1" applyFont="1" applyFill="1" applyBorder="1" applyAlignment="1">
      <alignment horizontal="right"/>
    </xf>
    <xf numFmtId="167" fontId="1" fillId="0" borderId="0" xfId="0" applyNumberFormat="1" applyFont="1" applyBorder="1" applyAlignment="1">
      <alignment horizontal="right"/>
    </xf>
    <xf numFmtId="165" fontId="0" fillId="0" borderId="18" xfId="0" applyNumberFormat="1" applyFont="1" applyBorder="1" applyAlignment="1">
      <alignment horizontal="center"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65" fontId="0" fillId="0" borderId="19" xfId="0" applyNumberFormat="1" applyFont="1" applyBorder="1" applyAlignment="1">
      <alignment horizontal="center" vertical="center"/>
    </xf>
    <xf numFmtId="164" fontId="0" fillId="0" borderId="19" xfId="0" applyNumberFormat="1" applyFont="1" applyFill="1" applyBorder="1" applyAlignment="1">
      <alignment horizontal="right"/>
    </xf>
    <xf numFmtId="164" fontId="0" fillId="0" borderId="24" xfId="0" applyNumberFormat="1" applyFont="1" applyFill="1" applyBorder="1" applyAlignment="1">
      <alignment horizontal="right"/>
    </xf>
    <xf numFmtId="0" fontId="0" fillId="0" borderId="11" xfId="0" applyFont="1" applyBorder="1" applyAlignment="1">
      <alignment/>
    </xf>
    <xf numFmtId="0" fontId="1" fillId="0" borderId="12" xfId="0" applyFont="1" applyBorder="1" applyAlignment="1">
      <alignment/>
    </xf>
    <xf numFmtId="0" fontId="1" fillId="0" borderId="14" xfId="0" applyFont="1" applyBorder="1" applyAlignment="1">
      <alignment/>
    </xf>
    <xf numFmtId="164" fontId="0" fillId="33" borderId="14" xfId="0" applyNumberFormat="1" applyFont="1" applyFill="1" applyBorder="1" applyAlignment="1">
      <alignment horizontal="right"/>
    </xf>
    <xf numFmtId="164" fontId="0" fillId="33" borderId="13" xfId="0" applyNumberFormat="1" applyFont="1" applyFill="1" applyBorder="1" applyAlignment="1">
      <alignment horizontal="right"/>
    </xf>
    <xf numFmtId="0" fontId="0" fillId="0" borderId="15" xfId="0" applyNumberFormat="1" applyFont="1" applyFill="1" applyBorder="1" applyAlignment="1">
      <alignment vertical="top"/>
    </xf>
    <xf numFmtId="164" fontId="0" fillId="33" borderId="16" xfId="0" applyNumberFormat="1" applyFont="1" applyFill="1" applyBorder="1" applyAlignment="1">
      <alignment horizontal="right"/>
    </xf>
    <xf numFmtId="168" fontId="1" fillId="0" borderId="0" xfId="0" applyNumberFormat="1" applyFont="1" applyBorder="1" applyAlignment="1">
      <alignment horizontal="right"/>
    </xf>
    <xf numFmtId="0" fontId="0" fillId="0" borderId="15" xfId="0" applyNumberFormat="1" applyFont="1" applyFill="1" applyBorder="1" applyAlignment="1">
      <alignment vertical="center"/>
    </xf>
    <xf numFmtId="164" fontId="0" fillId="0" borderId="16" xfId="0" applyNumberFormat="1" applyFont="1" applyFill="1" applyBorder="1" applyAlignment="1">
      <alignment horizontal="right"/>
    </xf>
    <xf numFmtId="167" fontId="0" fillId="0" borderId="0" xfId="0" applyNumberFormat="1" applyFont="1" applyBorder="1" applyAlignment="1">
      <alignment horizontal="right"/>
    </xf>
    <xf numFmtId="164" fontId="0" fillId="0" borderId="17" xfId="0" applyNumberFormat="1" applyFont="1" applyFill="1" applyBorder="1" applyAlignment="1">
      <alignment horizontal="right" vertical="center"/>
    </xf>
    <xf numFmtId="0" fontId="0"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5" fontId="0" fillId="0" borderId="17" xfId="0" applyNumberFormat="1" applyFont="1" applyFill="1" applyBorder="1" applyAlignment="1">
      <alignment horizontal="center" vertical="center"/>
    </xf>
    <xf numFmtId="10" fontId="0" fillId="0" borderId="0" xfId="59" applyNumberFormat="1" applyFont="1" applyBorder="1" applyAlignment="1">
      <alignment horizontal="right"/>
    </xf>
    <xf numFmtId="0" fontId="0" fillId="0" borderId="17" xfId="0" applyNumberFormat="1" applyFont="1" applyFill="1" applyBorder="1" applyAlignment="1">
      <alignment vertical="center"/>
    </xf>
    <xf numFmtId="169"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0" fillId="0" borderId="16" xfId="0" applyFont="1" applyBorder="1" applyAlignment="1">
      <alignment vertical="center"/>
    </xf>
    <xf numFmtId="0" fontId="0" fillId="0" borderId="17" xfId="0" applyFont="1" applyBorder="1" applyAlignment="1">
      <alignment vertical="center"/>
    </xf>
    <xf numFmtId="43" fontId="0" fillId="0" borderId="17" xfId="42" applyFont="1" applyFill="1" applyBorder="1" applyAlignment="1">
      <alignment horizontal="right"/>
    </xf>
    <xf numFmtId="43" fontId="0" fillId="0" borderId="17" xfId="42" applyFont="1" applyFill="1" applyBorder="1" applyAlignment="1">
      <alignment horizontal="center"/>
    </xf>
    <xf numFmtId="164" fontId="0" fillId="0" borderId="17" xfId="0" applyNumberFormat="1" applyFont="1" applyFill="1" applyBorder="1" applyAlignment="1" quotePrefix="1">
      <alignment horizontal="right"/>
    </xf>
    <xf numFmtId="164" fontId="0" fillId="0" borderId="17" xfId="0" applyNumberFormat="1" applyFont="1" applyFill="1" applyBorder="1" applyAlignment="1">
      <alignment/>
    </xf>
    <xf numFmtId="2" fontId="0" fillId="0" borderId="17" xfId="0" applyNumberFormat="1" applyFont="1" applyBorder="1" applyAlignment="1">
      <alignment vertical="center"/>
    </xf>
    <xf numFmtId="2" fontId="0" fillId="0" borderId="0" xfId="0" applyNumberFormat="1" applyFont="1" applyBorder="1" applyAlignment="1">
      <alignment vertical="center"/>
    </xf>
    <xf numFmtId="2" fontId="0" fillId="0" borderId="16"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21" xfId="0" applyNumberFormat="1" applyFont="1" applyBorder="1" applyAlignment="1" quotePrefix="1">
      <alignment horizontal="center" vertical="center"/>
    </xf>
    <xf numFmtId="2" fontId="0" fillId="0" borderId="10" xfId="0" applyNumberFormat="1" applyFont="1" applyBorder="1" applyAlignment="1">
      <alignment vertical="center"/>
    </xf>
    <xf numFmtId="2" fontId="0" fillId="0" borderId="20" xfId="0" applyNumberFormat="1" applyFont="1" applyBorder="1" applyAlignment="1">
      <alignment vertical="center"/>
    </xf>
    <xf numFmtId="165" fontId="0" fillId="0" borderId="15" xfId="0" applyNumberFormat="1" applyFont="1" applyBorder="1" applyAlignment="1">
      <alignment horizontal="center" vertical="center"/>
    </xf>
    <xf numFmtId="0" fontId="0" fillId="0" borderId="15" xfId="0" applyFont="1" applyFill="1" applyBorder="1" applyAlignment="1" quotePrefix="1">
      <alignment horizontal="center" vertical="center"/>
    </xf>
    <xf numFmtId="165" fontId="0" fillId="0" borderId="15" xfId="0" applyNumberFormat="1" applyFont="1" applyBorder="1" applyAlignment="1">
      <alignment horizontal="center"/>
    </xf>
    <xf numFmtId="165" fontId="0" fillId="0" borderId="17" xfId="0" applyNumberFormat="1" applyFont="1" applyFill="1" applyBorder="1" applyAlignment="1">
      <alignment horizontal="right"/>
    </xf>
    <xf numFmtId="165" fontId="0" fillId="0" borderId="16" xfId="0" applyNumberFormat="1" applyFont="1" applyFill="1" applyBorder="1" applyAlignment="1">
      <alignment horizontal="right"/>
    </xf>
    <xf numFmtId="165" fontId="1" fillId="0" borderId="0" xfId="0" applyNumberFormat="1" applyFont="1" applyBorder="1" applyAlignment="1">
      <alignment horizontal="right"/>
    </xf>
    <xf numFmtId="0" fontId="0" fillId="0" borderId="15" xfId="0" applyFont="1" applyBorder="1" applyAlignment="1" quotePrefix="1">
      <alignment horizontal="center" vertical="center"/>
    </xf>
    <xf numFmtId="0" fontId="0" fillId="0" borderId="20" xfId="0" applyFont="1" applyBorder="1" applyAlignment="1">
      <alignment vertical="center"/>
    </xf>
    <xf numFmtId="165" fontId="0" fillId="0" borderId="21" xfId="0" applyNumberFormat="1" applyFont="1" applyBorder="1" applyAlignment="1">
      <alignment horizontal="center"/>
    </xf>
    <xf numFmtId="2" fontId="0" fillId="0" borderId="20" xfId="0" applyNumberFormat="1" applyFont="1" applyFill="1" applyBorder="1" applyAlignment="1">
      <alignment horizontal="right"/>
    </xf>
    <xf numFmtId="164" fontId="2" fillId="0" borderId="0" xfId="0" applyNumberFormat="1" applyFont="1" applyBorder="1" applyAlignment="1">
      <alignment/>
    </xf>
    <xf numFmtId="0" fontId="0" fillId="0" borderId="15" xfId="0" applyFont="1" applyFill="1" applyBorder="1" applyAlignment="1">
      <alignment horizontal="center" vertical="center"/>
    </xf>
    <xf numFmtId="0" fontId="7" fillId="0" borderId="0" xfId="0" applyFont="1" applyAlignment="1">
      <alignment/>
    </xf>
    <xf numFmtId="0" fontId="7" fillId="0" borderId="0" xfId="0" applyFont="1" applyBorder="1" applyAlignment="1">
      <alignment/>
    </xf>
    <xf numFmtId="164" fontId="0" fillId="0" borderId="0" xfId="0" applyNumberFormat="1" applyFont="1" applyFill="1" applyAlignment="1">
      <alignment horizontal="right"/>
    </xf>
    <xf numFmtId="10" fontId="1" fillId="0" borderId="0" xfId="59" applyNumberFormat="1" applyFont="1" applyAlignment="1">
      <alignment/>
    </xf>
    <xf numFmtId="10" fontId="1" fillId="0" borderId="0" xfId="59" applyNumberFormat="1" applyFont="1" applyFill="1" applyAlignment="1">
      <alignment/>
    </xf>
    <xf numFmtId="0" fontId="1" fillId="0" borderId="0" xfId="0" applyFont="1" applyFill="1" applyAlignment="1">
      <alignment/>
    </xf>
    <xf numFmtId="0" fontId="0" fillId="0" borderId="0" xfId="0" applyFont="1" applyAlignment="1">
      <alignment vertical="top"/>
    </xf>
    <xf numFmtId="0" fontId="0" fillId="0" borderId="0" xfId="0" applyFont="1" applyFill="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165" fontId="0" fillId="0" borderId="0" xfId="0" applyNumberFormat="1" applyFont="1" applyAlignment="1">
      <alignment horizontal="justify" vertical="top" wrapText="1"/>
    </xf>
    <xf numFmtId="166" fontId="11" fillId="0" borderId="0" xfId="59" applyNumberFormat="1" applyFont="1" applyFill="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166" fontId="11" fillId="0" borderId="0" xfId="59" applyNumberFormat="1" applyFont="1" applyBorder="1" applyAlignment="1">
      <alignment horizontal="justify" vertical="top" wrapText="1"/>
    </xf>
    <xf numFmtId="0" fontId="0" fillId="0" borderId="0" xfId="0" applyNumberFormat="1" applyFont="1" applyBorder="1" applyAlignment="1">
      <alignment horizontal="left" vertical="top" wrapText="1"/>
    </xf>
    <xf numFmtId="0" fontId="0" fillId="0" borderId="0" xfId="0" applyFont="1" applyAlignment="1">
      <alignment horizontal="justify" vertical="top"/>
    </xf>
    <xf numFmtId="164" fontId="1" fillId="0" borderId="0" xfId="0" applyNumberFormat="1" applyFont="1" applyAlignment="1">
      <alignment/>
    </xf>
    <xf numFmtId="0" fontId="1" fillId="0" borderId="0" xfId="0" applyFont="1" applyBorder="1" applyAlignment="1">
      <alignment/>
    </xf>
    <xf numFmtId="0" fontId="0" fillId="0" borderId="0" xfId="0" applyAlignment="1">
      <alignment/>
    </xf>
    <xf numFmtId="166" fontId="12" fillId="0" borderId="0" xfId="59" applyNumberFormat="1" applyFont="1" applyAlignment="1">
      <alignment/>
    </xf>
    <xf numFmtId="0" fontId="0" fillId="0" borderId="0" xfId="0" applyBorder="1" applyAlignment="1">
      <alignment/>
    </xf>
    <xf numFmtId="164" fontId="3" fillId="0" borderId="0" xfId="0" applyNumberFormat="1" applyFont="1" applyAlignment="1">
      <alignment horizontal="right"/>
    </xf>
    <xf numFmtId="0" fontId="0" fillId="0" borderId="11" xfId="0" applyBorder="1" applyAlignment="1">
      <alignment/>
    </xf>
    <xf numFmtId="0" fontId="0" fillId="0" borderId="12" xfId="0" applyBorder="1" applyAlignment="1">
      <alignment/>
    </xf>
    <xf numFmtId="164" fontId="3" fillId="0" borderId="11" xfId="0" applyNumberFormat="1" applyFont="1" applyBorder="1" applyAlignment="1">
      <alignment horizontal="right"/>
    </xf>
    <xf numFmtId="164" fontId="3" fillId="0" borderId="14" xfId="0" applyNumberFormat="1" applyFont="1" applyBorder="1" applyAlignment="1">
      <alignment horizontal="right"/>
    </xf>
    <xf numFmtId="0" fontId="0" fillId="0" borderId="15" xfId="0" applyBorder="1" applyAlignment="1">
      <alignment/>
    </xf>
    <xf numFmtId="164" fontId="3" fillId="0" borderId="17" xfId="0" applyNumberFormat="1" applyFont="1" applyBorder="1" applyAlignment="1">
      <alignment horizontal="right"/>
    </xf>
    <xf numFmtId="164" fontId="3" fillId="0" borderId="15" xfId="0" applyNumberFormat="1" applyFont="1" applyBorder="1" applyAlignment="1">
      <alignment horizontal="right"/>
    </xf>
    <xf numFmtId="0" fontId="0" fillId="0" borderId="21" xfId="0" applyBorder="1" applyAlignment="1">
      <alignment/>
    </xf>
    <xf numFmtId="0" fontId="0" fillId="0" borderId="10" xfId="0" applyBorder="1" applyAlignment="1">
      <alignment/>
    </xf>
    <xf numFmtId="166" fontId="14" fillId="0" borderId="18" xfId="59" applyNumberFormat="1" applyFont="1" applyBorder="1" applyAlignment="1">
      <alignment horizontal="right"/>
    </xf>
    <xf numFmtId="166" fontId="14" fillId="0" borderId="21" xfId="59" applyNumberFormat="1" applyFont="1" applyBorder="1" applyAlignment="1">
      <alignment horizontal="right"/>
    </xf>
    <xf numFmtId="166" fontId="3" fillId="0" borderId="18" xfId="59" applyNumberFormat="1" applyFont="1" applyBorder="1" applyAlignment="1">
      <alignment horizontal="right"/>
    </xf>
    <xf numFmtId="0" fontId="0" fillId="0" borderId="22" xfId="0" applyBorder="1" applyAlignment="1">
      <alignment/>
    </xf>
    <xf numFmtId="0" fontId="0" fillId="0" borderId="23" xfId="0" applyBorder="1" applyAlignment="1">
      <alignment/>
    </xf>
    <xf numFmtId="164" fontId="0" fillId="0" borderId="19" xfId="0" applyNumberFormat="1" applyFont="1" applyBorder="1" applyAlignment="1">
      <alignment/>
    </xf>
    <xf numFmtId="166" fontId="0" fillId="0" borderId="24" xfId="59" applyNumberFormat="1" applyFont="1" applyBorder="1" applyAlignment="1">
      <alignment/>
    </xf>
    <xf numFmtId="164" fontId="0" fillId="0" borderId="17" xfId="0" applyNumberFormat="1" applyFont="1" applyBorder="1" applyAlignment="1">
      <alignment/>
    </xf>
    <xf numFmtId="166" fontId="0" fillId="0" borderId="16" xfId="59" applyNumberFormat="1" applyFont="1" applyBorder="1" applyAlignment="1">
      <alignment/>
    </xf>
    <xf numFmtId="170" fontId="3" fillId="0" borderId="15" xfId="0" applyNumberFormat="1" applyFont="1" applyBorder="1" applyAlignment="1">
      <alignment horizontal="left"/>
    </xf>
    <xf numFmtId="0" fontId="3" fillId="0" borderId="16" xfId="0" applyFont="1" applyBorder="1" applyAlignment="1">
      <alignment/>
    </xf>
    <xf numFmtId="0" fontId="0" fillId="0" borderId="0" xfId="0" applyBorder="1" applyAlignment="1" quotePrefix="1">
      <alignment/>
    </xf>
    <xf numFmtId="166" fontId="11" fillId="0" borderId="17" xfId="59" applyNumberFormat="1" applyFont="1" applyBorder="1" applyAlignment="1">
      <alignment/>
    </xf>
    <xf numFmtId="0" fontId="3" fillId="0" borderId="16" xfId="0" applyFont="1" applyBorder="1" applyAlignment="1">
      <alignment horizontal="left"/>
    </xf>
    <xf numFmtId="164" fontId="3" fillId="0" borderId="19" xfId="0" applyNumberFormat="1" applyFont="1" applyBorder="1" applyAlignment="1">
      <alignment/>
    </xf>
    <xf numFmtId="0" fontId="3" fillId="0" borderId="0" xfId="0" applyFont="1" applyBorder="1" applyAlignment="1">
      <alignment horizontal="left"/>
    </xf>
    <xf numFmtId="166" fontId="11" fillId="0" borderId="16" xfId="59" applyNumberFormat="1" applyFont="1" applyBorder="1" applyAlignment="1">
      <alignment/>
    </xf>
    <xf numFmtId="0" fontId="0" fillId="0" borderId="16" xfId="0" applyBorder="1" applyAlignment="1">
      <alignment/>
    </xf>
    <xf numFmtId="164" fontId="0" fillId="0" borderId="18" xfId="0" applyNumberFormat="1" applyFont="1" applyBorder="1" applyAlignment="1">
      <alignment/>
    </xf>
    <xf numFmtId="166" fontId="11" fillId="0" borderId="20" xfId="59" applyNumberFormat="1" applyFont="1" applyBorder="1" applyAlignment="1">
      <alignment/>
    </xf>
    <xf numFmtId="0" fontId="3" fillId="0" borderId="0" xfId="0" applyFont="1" applyBorder="1" applyAlignment="1">
      <alignment/>
    </xf>
    <xf numFmtId="0" fontId="3" fillId="0" borderId="17" xfId="0" applyFont="1" applyBorder="1" applyAlignment="1">
      <alignment/>
    </xf>
    <xf numFmtId="164" fontId="3" fillId="0" borderId="18" xfId="0" applyNumberFormat="1" applyFont="1" applyBorder="1" applyAlignment="1">
      <alignment/>
    </xf>
    <xf numFmtId="164" fontId="3" fillId="0" borderId="15" xfId="0" applyNumberFormat="1" applyFont="1" applyFill="1" applyBorder="1" applyAlignment="1">
      <alignment/>
    </xf>
    <xf numFmtId="0" fontId="3" fillId="0" borderId="18" xfId="0" applyFont="1" applyBorder="1" applyAlignment="1">
      <alignment/>
    </xf>
    <xf numFmtId="0" fontId="15" fillId="0" borderId="10" xfId="0" applyFont="1" applyBorder="1" applyAlignment="1">
      <alignment/>
    </xf>
    <xf numFmtId="0" fontId="15" fillId="0" borderId="20" xfId="0" applyFont="1" applyBorder="1" applyAlignment="1">
      <alignment/>
    </xf>
    <xf numFmtId="164" fontId="3" fillId="0" borderId="17"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top" wrapText="1"/>
    </xf>
    <xf numFmtId="164" fontId="0" fillId="0" borderId="17" xfId="0" applyNumberFormat="1" applyFont="1" applyBorder="1" applyAlignment="1">
      <alignment vertical="top"/>
    </xf>
    <xf numFmtId="0" fontId="3" fillId="0" borderId="19" xfId="0" applyFont="1" applyBorder="1" applyAlignment="1">
      <alignment/>
    </xf>
    <xf numFmtId="0" fontId="0" fillId="0" borderId="24" xfId="0" applyBorder="1" applyAlignment="1">
      <alignment/>
    </xf>
    <xf numFmtId="0" fontId="3" fillId="0" borderId="15" xfId="0" applyFont="1" applyBorder="1" applyAlignment="1">
      <alignment/>
    </xf>
    <xf numFmtId="166" fontId="16" fillId="0" borderId="17" xfId="59" applyNumberFormat="1" applyFont="1" applyBorder="1" applyAlignment="1">
      <alignment/>
    </xf>
    <xf numFmtId="0" fontId="15" fillId="0" borderId="15" xfId="0" applyFont="1" applyBorder="1" applyAlignment="1">
      <alignment/>
    </xf>
    <xf numFmtId="0" fontId="3" fillId="0" borderId="22" xfId="0" applyFont="1" applyBorder="1" applyAlignment="1">
      <alignment/>
    </xf>
    <xf numFmtId="164" fontId="0" fillId="0" borderId="11" xfId="0" applyNumberFormat="1" applyFont="1" applyBorder="1" applyAlignment="1">
      <alignment/>
    </xf>
    <xf numFmtId="164" fontId="0" fillId="0" borderId="12" xfId="0" applyNumberFormat="1" applyFont="1" applyBorder="1" applyAlignment="1">
      <alignment/>
    </xf>
    <xf numFmtId="164" fontId="0" fillId="0" borderId="15" xfId="0" applyNumberFormat="1" applyFont="1" applyBorder="1" applyAlignment="1">
      <alignment/>
    </xf>
    <xf numFmtId="164" fontId="0" fillId="0" borderId="0" xfId="0" applyNumberFormat="1" applyFont="1" applyBorder="1" applyAlignment="1">
      <alignment/>
    </xf>
    <xf numFmtId="164" fontId="0" fillId="0" borderId="15" xfId="0" applyNumberFormat="1" applyFont="1" applyBorder="1" applyAlignment="1">
      <alignment horizontal="right"/>
    </xf>
    <xf numFmtId="164" fontId="0" fillId="0" borderId="17" xfId="0" applyNumberFormat="1" applyFont="1" applyBorder="1" applyAlignment="1">
      <alignment horizontal="right"/>
    </xf>
    <xf numFmtId="164" fontId="3" fillId="0" borderId="15" xfId="0" applyNumberFormat="1" applyFont="1" applyBorder="1" applyAlignment="1">
      <alignment/>
    </xf>
    <xf numFmtId="164" fontId="3" fillId="0" borderId="0" xfId="0" applyNumberFormat="1" applyFont="1" applyBorder="1" applyAlignment="1">
      <alignment/>
    </xf>
    <xf numFmtId="164" fontId="3" fillId="0" borderId="23" xfId="0" applyNumberFormat="1" applyFont="1" applyBorder="1" applyAlignment="1">
      <alignment/>
    </xf>
    <xf numFmtId="164" fontId="3" fillId="0" borderId="14" xfId="0" applyNumberFormat="1" applyFont="1" applyBorder="1" applyAlignment="1">
      <alignment/>
    </xf>
    <xf numFmtId="166" fontId="12" fillId="0" borderId="12" xfId="59" applyNumberFormat="1" applyFont="1" applyBorder="1" applyAlignment="1">
      <alignment/>
    </xf>
    <xf numFmtId="166" fontId="12" fillId="0" borderId="13" xfId="59" applyNumberFormat="1" applyFont="1" applyBorder="1" applyAlignment="1">
      <alignment/>
    </xf>
    <xf numFmtId="166" fontId="12" fillId="0" borderId="10" xfId="59" applyNumberFormat="1" applyFont="1" applyBorder="1" applyAlignment="1">
      <alignment/>
    </xf>
    <xf numFmtId="166" fontId="12" fillId="0" borderId="20" xfId="59" applyNumberFormat="1" applyFont="1" applyBorder="1" applyAlignment="1">
      <alignment/>
    </xf>
    <xf numFmtId="0" fontId="0" fillId="0" borderId="0" xfId="0" applyNumberFormat="1" applyFont="1" applyAlignment="1">
      <alignment/>
    </xf>
    <xf numFmtId="166" fontId="12" fillId="0" borderId="0" xfId="59" applyNumberFormat="1" applyFont="1" applyAlignment="1">
      <alignment horizontal="left"/>
    </xf>
    <xf numFmtId="166" fontId="12" fillId="0" borderId="0" xfId="59" applyNumberFormat="1" applyFont="1" applyAlignment="1">
      <alignment horizontal="center"/>
    </xf>
    <xf numFmtId="0" fontId="0" fillId="0" borderId="0" xfId="0" applyAlignment="1">
      <alignment horizontal="left"/>
    </xf>
    <xf numFmtId="0" fontId="7" fillId="0" borderId="0" xfId="0" applyNumberFormat="1" applyFont="1" applyAlignment="1">
      <alignment/>
    </xf>
    <xf numFmtId="2" fontId="0" fillId="0" borderId="0" xfId="0" applyNumberFormat="1" applyAlignment="1">
      <alignment/>
    </xf>
    <xf numFmtId="0" fontId="17"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quotePrefix="1">
      <alignment vertical="top"/>
    </xf>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right"/>
    </xf>
    <xf numFmtId="2" fontId="0" fillId="0" borderId="0" xfId="0" applyNumberFormat="1" applyFont="1" applyAlignment="1">
      <alignment/>
    </xf>
    <xf numFmtId="2" fontId="12" fillId="0" borderId="0" xfId="0" applyNumberFormat="1" applyFont="1" applyAlignment="1">
      <alignment/>
    </xf>
    <xf numFmtId="164" fontId="12" fillId="0" borderId="0" xfId="0" applyNumberFormat="1" applyFont="1" applyAlignment="1">
      <alignment/>
    </xf>
    <xf numFmtId="0" fontId="0" fillId="0" borderId="0" xfId="0" applyFill="1" applyAlignment="1">
      <alignment/>
    </xf>
    <xf numFmtId="172" fontId="18" fillId="0" borderId="0" xfId="0" applyNumberFormat="1" applyFont="1" applyAlignment="1">
      <alignment horizontal="center" vertical="top" wrapText="1"/>
    </xf>
    <xf numFmtId="172" fontId="18" fillId="33" borderId="0" xfId="0" applyNumberFormat="1" applyFont="1" applyFill="1" applyAlignment="1">
      <alignment horizontal="centerContinuous" vertical="top" wrapText="1"/>
    </xf>
    <xf numFmtId="172" fontId="19" fillId="0" borderId="0" xfId="0" applyNumberFormat="1" applyFont="1" applyAlignment="1">
      <alignment horizontal="center" vertical="top" wrapText="1"/>
    </xf>
    <xf numFmtId="172" fontId="19" fillId="33" borderId="15" xfId="0" applyNumberFormat="1" applyFont="1" applyFill="1" applyBorder="1" applyAlignment="1">
      <alignment horizontal="left" vertical="top" wrapText="1"/>
    </xf>
    <xf numFmtId="172" fontId="18" fillId="33" borderId="15" xfId="0" applyNumberFormat="1" applyFont="1" applyFill="1" applyBorder="1" applyAlignment="1">
      <alignment horizontal="center" vertical="top" wrapText="1"/>
    </xf>
    <xf numFmtId="172" fontId="18" fillId="33" borderId="0" xfId="0" applyNumberFormat="1" applyFont="1" applyFill="1" applyBorder="1" applyAlignment="1">
      <alignment horizontal="center" vertical="top" wrapText="1"/>
    </xf>
    <xf numFmtId="172" fontId="18" fillId="33" borderId="16" xfId="0" applyNumberFormat="1" applyFont="1" applyFill="1" applyBorder="1" applyAlignment="1">
      <alignment horizontal="center" vertical="top" wrapText="1"/>
    </xf>
    <xf numFmtId="172" fontId="18" fillId="33" borderId="0" xfId="0" applyNumberFormat="1" applyFont="1" applyFill="1" applyAlignment="1">
      <alignment horizontal="left" vertical="top" wrapText="1"/>
    </xf>
    <xf numFmtId="172" fontId="18" fillId="33" borderId="0" xfId="0" applyNumberFormat="1" applyFont="1" applyFill="1" applyAlignment="1">
      <alignment horizontal="right" vertical="top" wrapText="1"/>
    </xf>
    <xf numFmtId="172" fontId="5" fillId="33" borderId="15" xfId="0" applyNumberFormat="1" applyFont="1" applyFill="1" applyBorder="1" applyAlignment="1">
      <alignment horizontal="left" vertical="top" wrapText="1"/>
    </xf>
    <xf numFmtId="172" fontId="22" fillId="33" borderId="15" xfId="0" applyNumberFormat="1" applyFont="1" applyFill="1" applyBorder="1" applyAlignment="1">
      <alignment horizontal="left" vertical="top" wrapText="1"/>
    </xf>
    <xf numFmtId="2" fontId="22" fillId="33" borderId="15" xfId="0" applyNumberFormat="1" applyFont="1" applyFill="1" applyBorder="1" applyAlignment="1">
      <alignment horizontal="center" vertical="top" wrapText="1"/>
    </xf>
    <xf numFmtId="2" fontId="22" fillId="33" borderId="16" xfId="0" applyNumberFormat="1" applyFont="1" applyFill="1" applyBorder="1" applyAlignment="1">
      <alignment horizontal="center" vertical="top" wrapText="1"/>
    </xf>
    <xf numFmtId="2" fontId="22" fillId="33" borderId="21" xfId="0" applyNumberFormat="1" applyFont="1" applyFill="1" applyBorder="1" applyAlignment="1">
      <alignment horizontal="center" vertical="top" wrapText="1"/>
    </xf>
    <xf numFmtId="2" fontId="22" fillId="33" borderId="10" xfId="0" applyNumberFormat="1" applyFont="1" applyFill="1" applyBorder="1" applyAlignment="1">
      <alignment horizontal="center" vertical="top" wrapText="1"/>
    </xf>
    <xf numFmtId="2" fontId="22" fillId="33" borderId="20" xfId="0" applyNumberFormat="1" applyFont="1" applyFill="1" applyBorder="1" applyAlignment="1">
      <alignment horizontal="center" vertical="top" wrapText="1"/>
    </xf>
    <xf numFmtId="173" fontId="7" fillId="33" borderId="22" xfId="0" applyNumberFormat="1" applyFont="1" applyFill="1" applyBorder="1" applyAlignment="1">
      <alignment horizontal="left" vertical="top" wrapText="1"/>
    </xf>
    <xf numFmtId="2" fontId="22" fillId="33" borderId="11" xfId="0" applyNumberFormat="1" applyFont="1" applyFill="1" applyBorder="1" applyAlignment="1">
      <alignment horizontal="center" vertical="top" wrapText="1"/>
    </xf>
    <xf numFmtId="2" fontId="22" fillId="33" borderId="12" xfId="0" applyNumberFormat="1" applyFont="1" applyFill="1" applyBorder="1" applyAlignment="1">
      <alignment horizontal="center" vertical="top" wrapText="1"/>
    </xf>
    <xf numFmtId="2" fontId="22" fillId="33" borderId="13" xfId="0" applyNumberFormat="1" applyFont="1" applyFill="1" applyBorder="1" applyAlignment="1">
      <alignment horizontal="center" vertical="top" wrapText="1"/>
    </xf>
    <xf numFmtId="2" fontId="22" fillId="33" borderId="0" xfId="0" applyNumberFormat="1" applyFont="1" applyFill="1" applyBorder="1" applyAlignment="1">
      <alignment horizontal="center" vertical="top" wrapText="1"/>
    </xf>
    <xf numFmtId="2" fontId="5" fillId="33" borderId="0" xfId="0" applyNumberFormat="1" applyFont="1" applyFill="1" applyBorder="1" applyAlignment="1">
      <alignment horizontal="right" vertical="top" wrapText="1"/>
    </xf>
    <xf numFmtId="2" fontId="5" fillId="33" borderId="16" xfId="0" applyNumberFormat="1" applyFont="1" applyFill="1" applyBorder="1" applyAlignment="1">
      <alignment horizontal="right" vertical="top" wrapText="1"/>
    </xf>
    <xf numFmtId="172" fontId="5" fillId="0" borderId="15" xfId="0" applyNumberFormat="1" applyFont="1" applyFill="1" applyBorder="1" applyAlignment="1">
      <alignment horizontal="left" vertical="top" wrapText="1"/>
    </xf>
    <xf numFmtId="172" fontId="22" fillId="0" borderId="15" xfId="0" applyNumberFormat="1" applyFont="1" applyFill="1" applyBorder="1" applyAlignment="1">
      <alignment horizontal="left" vertical="top" wrapText="1"/>
    </xf>
    <xf numFmtId="164" fontId="0" fillId="0" borderId="18" xfId="0" applyNumberFormat="1" applyFont="1" applyFill="1" applyBorder="1" applyAlignment="1">
      <alignment/>
    </xf>
    <xf numFmtId="172" fontId="5" fillId="33" borderId="0" xfId="0" applyNumberFormat="1" applyFont="1" applyFill="1" applyAlignment="1">
      <alignment horizontal="centerContinuous" vertical="top"/>
    </xf>
    <xf numFmtId="172" fontId="3" fillId="33" borderId="19" xfId="0" applyNumberFormat="1"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3" fillId="0" borderId="0" xfId="0" applyFont="1" applyAlignment="1">
      <alignment horizontal="center"/>
    </xf>
    <xf numFmtId="2" fontId="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4" fillId="0" borderId="0"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13" fillId="0" borderId="0" xfId="0" applyFont="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Font="1" applyAlignment="1">
      <alignment horizontal="center"/>
    </xf>
    <xf numFmtId="172" fontId="4" fillId="0" borderId="0" xfId="0" applyNumberFormat="1" applyFont="1" applyAlignment="1">
      <alignment horizontal="center" vertical="top" wrapText="1"/>
    </xf>
    <xf numFmtId="17" fontId="4" fillId="0" borderId="0" xfId="0" applyNumberFormat="1" applyFont="1" applyFill="1" applyAlignment="1">
      <alignment horizontal="center" vertical="top" wrapText="1"/>
    </xf>
    <xf numFmtId="172" fontId="3" fillId="0" borderId="22" xfId="0" applyNumberFormat="1" applyFont="1" applyFill="1" applyBorder="1" applyAlignment="1">
      <alignment horizontal="center" vertical="top" wrapText="1"/>
    </xf>
    <xf numFmtId="172" fontId="3" fillId="0" borderId="23" xfId="0" applyNumberFormat="1" applyFont="1" applyFill="1" applyBorder="1" applyAlignment="1">
      <alignment horizontal="center" vertical="top" wrapText="1"/>
    </xf>
    <xf numFmtId="172" fontId="3" fillId="0" borderId="24" xfId="0" applyNumberFormat="1" applyFont="1" applyFill="1" applyBorder="1" applyAlignment="1">
      <alignment horizontal="center" vertical="top" wrapText="1"/>
    </xf>
    <xf numFmtId="2" fontId="22" fillId="33" borderId="15" xfId="0" applyNumberFormat="1" applyFont="1" applyFill="1" applyBorder="1" applyAlignment="1">
      <alignment horizontal="center" vertical="top" wrapText="1"/>
    </xf>
    <xf numFmtId="2" fontId="22" fillId="33" borderId="16" xfId="0" applyNumberFormat="1" applyFont="1" applyFill="1" applyBorder="1" applyAlignment="1">
      <alignment horizontal="center" vertical="top" wrapText="1"/>
    </xf>
    <xf numFmtId="172" fontId="22" fillId="33" borderId="15" xfId="0" applyNumberFormat="1" applyFont="1" applyFill="1" applyBorder="1" applyAlignment="1">
      <alignment horizontal="center" vertical="top" wrapText="1"/>
    </xf>
    <xf numFmtId="172" fontId="22" fillId="33" borderId="16" xfId="0" applyNumberFormat="1" applyFont="1" applyFill="1" applyBorder="1" applyAlignment="1">
      <alignment horizontal="center" vertical="top" wrapText="1"/>
    </xf>
    <xf numFmtId="2" fontId="7" fillId="33" borderId="22" xfId="0" applyNumberFormat="1" applyFont="1" applyFill="1" applyBorder="1" applyAlignment="1">
      <alignment horizontal="center" vertical="top" wrapText="1"/>
    </xf>
    <xf numFmtId="2" fontId="7" fillId="33" borderId="24" xfId="0" applyNumberFormat="1" applyFont="1" applyFill="1" applyBorder="1" applyAlignment="1">
      <alignment horizontal="center" vertical="top" wrapText="1"/>
    </xf>
    <xf numFmtId="2" fontId="22" fillId="33" borderId="0" xfId="0" applyNumberFormat="1" applyFont="1" applyFill="1" applyBorder="1" applyAlignment="1">
      <alignment horizontal="center" vertical="top" wrapText="1"/>
    </xf>
    <xf numFmtId="2" fontId="22" fillId="0" borderId="15" xfId="0" applyNumberFormat="1" applyFont="1" applyFill="1" applyBorder="1" applyAlignment="1">
      <alignment horizontal="center" vertical="top" wrapText="1"/>
    </xf>
    <xf numFmtId="2" fontId="22" fillId="0" borderId="16" xfId="0" applyNumberFormat="1" applyFont="1" applyFill="1" applyBorder="1" applyAlignment="1">
      <alignment horizontal="center" vertical="top" wrapText="1"/>
    </xf>
    <xf numFmtId="2" fontId="22" fillId="0" borderId="15" xfId="0" applyNumberFormat="1" applyFont="1" applyBorder="1" applyAlignment="1">
      <alignment horizontal="center" vertical="top" wrapText="1"/>
    </xf>
    <xf numFmtId="2" fontId="22" fillId="0" borderId="16" xfId="0" applyNumberFormat="1" applyFont="1" applyBorder="1" applyAlignment="1">
      <alignment horizontal="center" vertical="top" wrapText="1"/>
    </xf>
    <xf numFmtId="2" fontId="22" fillId="0" borderId="0" xfId="0" applyNumberFormat="1" applyFont="1" applyFill="1" applyBorder="1" applyAlignment="1">
      <alignment horizontal="center" vertical="top" wrapText="1"/>
    </xf>
    <xf numFmtId="172" fontId="22" fillId="33" borderId="12" xfId="0" applyNumberFormat="1" applyFont="1" applyFill="1" applyBorder="1" applyAlignment="1">
      <alignment horizontal="center" vertical="top" wrapText="1"/>
    </xf>
    <xf numFmtId="172" fontId="22" fillId="33" borderId="0" xfId="0" applyNumberFormat="1" applyFont="1" applyFill="1" applyAlignment="1">
      <alignment horizontal="left" vertical="top" wrapText="1"/>
    </xf>
    <xf numFmtId="2" fontId="7" fillId="33" borderId="23" xfId="0" applyNumberFormat="1" applyFont="1" applyFill="1" applyBorder="1" applyAlignment="1">
      <alignment horizontal="center" vertical="top" wrapText="1"/>
    </xf>
    <xf numFmtId="171" fontId="3" fillId="0" borderId="15" xfId="0" applyNumberFormat="1" applyFont="1" applyFill="1" applyBorder="1" applyAlignment="1">
      <alignment/>
    </xf>
    <xf numFmtId="164" fontId="3"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72"/>
  <sheetViews>
    <sheetView tabSelected="1" zoomScalePageLayoutView="0" workbookViewId="0" topLeftCell="A1">
      <selection activeCell="L9" sqref="L9"/>
    </sheetView>
  </sheetViews>
  <sheetFormatPr defaultColWidth="9.140625" defaultRowHeight="12.75"/>
  <cols>
    <col min="1" max="1" width="2.8515625" style="1" customWidth="1"/>
    <col min="2" max="2" width="6.57421875" style="1" customWidth="1"/>
    <col min="3" max="3" width="34.8515625" style="136" customWidth="1"/>
    <col min="4" max="4" width="6.28125" style="1" customWidth="1"/>
    <col min="5" max="5" width="4.421875" style="1" customWidth="1"/>
    <col min="6" max="6" width="5.7109375" style="1" customWidth="1"/>
    <col min="7" max="8" width="13.140625" style="1" customWidth="1"/>
    <col min="9" max="9" width="13.00390625" style="1" bestFit="1" customWidth="1"/>
    <col min="10" max="10" width="13.28125" style="1" customWidth="1"/>
    <col min="11" max="11" width="15.00390625" style="123" bestFit="1" customWidth="1"/>
    <col min="12" max="12" width="11.7109375" style="1" customWidth="1"/>
    <col min="13" max="13" width="8.421875" style="1" customWidth="1"/>
    <col min="14" max="14" width="9.8515625" style="1" bestFit="1" customWidth="1"/>
    <col min="15" max="15" width="9.28125" style="1" bestFit="1" customWidth="1"/>
    <col min="16" max="16384" width="9.140625" style="1" customWidth="1"/>
  </cols>
  <sheetData>
    <row r="1" spans="2:13" ht="12">
      <c r="B1" s="2"/>
      <c r="C1" s="3"/>
      <c r="D1" s="2"/>
      <c r="E1" s="2"/>
      <c r="F1" s="4"/>
      <c r="G1" s="5"/>
      <c r="H1" s="5"/>
      <c r="I1" s="5"/>
      <c r="J1" s="5"/>
      <c r="K1" s="5"/>
      <c r="L1" s="6"/>
      <c r="M1" s="6"/>
    </row>
    <row r="2" spans="2:13" ht="15.75">
      <c r="B2" s="266" t="s">
        <v>0</v>
      </c>
      <c r="C2" s="266"/>
      <c r="D2" s="266"/>
      <c r="E2" s="266"/>
      <c r="F2" s="266"/>
      <c r="G2" s="266"/>
      <c r="H2" s="266"/>
      <c r="I2" s="266"/>
      <c r="J2" s="266"/>
      <c r="K2" s="266"/>
      <c r="L2" s="6"/>
      <c r="M2" s="6"/>
    </row>
    <row r="3" spans="2:13" ht="6" customHeight="1">
      <c r="B3" s="2"/>
      <c r="C3" s="3"/>
      <c r="D3" s="2"/>
      <c r="E3" s="2"/>
      <c r="F3" s="4"/>
      <c r="G3" s="5"/>
      <c r="H3" s="5"/>
      <c r="I3" s="5"/>
      <c r="J3" s="5"/>
      <c r="K3" s="5"/>
      <c r="L3" s="6"/>
      <c r="M3" s="6"/>
    </row>
    <row r="4" spans="2:13" ht="16.5" customHeight="1">
      <c r="B4" s="267" t="s">
        <v>1</v>
      </c>
      <c r="C4" s="267"/>
      <c r="D4" s="267"/>
      <c r="E4" s="267"/>
      <c r="F4" s="267"/>
      <c r="G4" s="267"/>
      <c r="H4" s="267"/>
      <c r="I4" s="267"/>
      <c r="J4" s="267"/>
      <c r="K4" s="267"/>
      <c r="L4" s="8"/>
      <c r="M4" s="8"/>
    </row>
    <row r="5" spans="2:13" ht="16.5" customHeight="1">
      <c r="B5" s="7"/>
      <c r="C5" s="271" t="s">
        <v>2</v>
      </c>
      <c r="D5" s="271"/>
      <c r="E5" s="271"/>
      <c r="F5" s="271"/>
      <c r="G5" s="271"/>
      <c r="H5" s="271"/>
      <c r="I5" s="271"/>
      <c r="J5" s="271"/>
      <c r="K5" s="9"/>
      <c r="L5" s="8"/>
      <c r="M5" s="8"/>
    </row>
    <row r="6" spans="2:13" ht="12.75">
      <c r="B6" s="10"/>
      <c r="C6" s="10"/>
      <c r="D6" s="10"/>
      <c r="E6" s="11"/>
      <c r="F6" s="12"/>
      <c r="G6" s="13"/>
      <c r="H6" s="14"/>
      <c r="I6" s="14"/>
      <c r="J6" s="14"/>
      <c r="K6" s="15" t="s">
        <v>3</v>
      </c>
      <c r="L6" s="16"/>
      <c r="M6" s="16"/>
    </row>
    <row r="7" spans="2:13" ht="12.75" customHeight="1">
      <c r="B7" s="17"/>
      <c r="C7" s="18"/>
      <c r="D7" s="18"/>
      <c r="E7" s="19"/>
      <c r="F7" s="20"/>
      <c r="G7" s="21" t="s">
        <v>4</v>
      </c>
      <c r="H7" s="21" t="s">
        <v>4</v>
      </c>
      <c r="I7" s="22" t="s">
        <v>5</v>
      </c>
      <c r="J7" s="22" t="s">
        <v>5</v>
      </c>
      <c r="K7" s="23" t="s">
        <v>6</v>
      </c>
      <c r="L7" s="24"/>
      <c r="M7" s="24"/>
    </row>
    <row r="8" spans="2:13" ht="12.75">
      <c r="B8" s="25"/>
      <c r="C8" s="26"/>
      <c r="D8" s="26"/>
      <c r="E8" s="27"/>
      <c r="F8" s="28"/>
      <c r="G8" s="29" t="s">
        <v>7</v>
      </c>
      <c r="H8" s="30" t="s">
        <v>7</v>
      </c>
      <c r="I8" s="31" t="s">
        <v>7</v>
      </c>
      <c r="J8" s="32" t="s">
        <v>7</v>
      </c>
      <c r="K8" s="33" t="s">
        <v>7</v>
      </c>
      <c r="L8" s="24"/>
      <c r="M8" s="24"/>
    </row>
    <row r="9" spans="2:13" ht="13.5" customHeight="1">
      <c r="B9" s="25"/>
      <c r="C9" s="26"/>
      <c r="D9" s="26"/>
      <c r="E9" s="27"/>
      <c r="F9" s="28"/>
      <c r="G9" s="29" t="s">
        <v>8</v>
      </c>
      <c r="H9" s="32" t="s">
        <v>9</v>
      </c>
      <c r="I9" s="32" t="s">
        <v>8</v>
      </c>
      <c r="J9" s="32" t="s">
        <v>9</v>
      </c>
      <c r="K9" s="33" t="s">
        <v>10</v>
      </c>
      <c r="L9" s="24"/>
      <c r="M9" s="24"/>
    </row>
    <row r="10" spans="2:13" ht="13.5" customHeight="1">
      <c r="B10" s="25"/>
      <c r="C10" s="26"/>
      <c r="D10" s="26"/>
      <c r="E10" s="27"/>
      <c r="F10" s="34"/>
      <c r="G10" s="35"/>
      <c r="H10" s="36"/>
      <c r="I10" s="37"/>
      <c r="J10" s="37"/>
      <c r="K10" s="38" t="s">
        <v>11</v>
      </c>
      <c r="L10" s="24"/>
      <c r="M10" s="24"/>
    </row>
    <row r="11" spans="2:13" ht="12.75">
      <c r="B11" s="25"/>
      <c r="C11" s="26"/>
      <c r="D11" s="26"/>
      <c r="E11" s="27"/>
      <c r="F11" s="34"/>
      <c r="G11" s="39"/>
      <c r="H11" s="40"/>
      <c r="I11" s="41"/>
      <c r="J11" s="41"/>
      <c r="K11" s="41"/>
      <c r="L11" s="24"/>
      <c r="M11" s="24"/>
    </row>
    <row r="12" spans="2:13" ht="12.75">
      <c r="B12" s="42"/>
      <c r="C12" s="43"/>
      <c r="D12" s="43"/>
      <c r="E12" s="44"/>
      <c r="F12" s="20"/>
      <c r="G12" s="45"/>
      <c r="H12" s="46"/>
      <c r="I12" s="47"/>
      <c r="J12" s="47"/>
      <c r="K12" s="47"/>
      <c r="L12" s="49"/>
      <c r="M12" s="49"/>
    </row>
    <row r="13" spans="2:15" ht="12.75">
      <c r="B13" s="50" t="s">
        <v>12</v>
      </c>
      <c r="C13" s="51"/>
      <c r="D13" s="51"/>
      <c r="E13" s="51"/>
      <c r="F13" s="34"/>
      <c r="G13" s="52">
        <v>7572.54</v>
      </c>
      <c r="H13" s="53">
        <v>6429.68</v>
      </c>
      <c r="I13" s="52">
        <v>14744.69</v>
      </c>
      <c r="J13" s="53">
        <v>12698.38</v>
      </c>
      <c r="K13" s="53">
        <f>26259.6+K16+K28</f>
        <v>26862.98</v>
      </c>
      <c r="L13" s="49"/>
      <c r="M13" s="49"/>
      <c r="N13" s="54"/>
      <c r="O13" s="55"/>
    </row>
    <row r="14" spans="2:15" ht="12.75">
      <c r="B14" s="56"/>
      <c r="C14" s="57"/>
      <c r="D14" s="57"/>
      <c r="E14" s="57"/>
      <c r="F14" s="28"/>
      <c r="G14" s="58"/>
      <c r="H14" s="59"/>
      <c r="I14" s="59"/>
      <c r="J14" s="59"/>
      <c r="K14" s="59"/>
      <c r="L14" s="49"/>
      <c r="M14" s="49"/>
      <c r="N14" s="54"/>
      <c r="O14" s="55"/>
    </row>
    <row r="15" spans="2:15" ht="12.75">
      <c r="B15" s="60" t="s">
        <v>13</v>
      </c>
      <c r="C15" s="61"/>
      <c r="D15" s="57"/>
      <c r="E15" s="57"/>
      <c r="F15" s="62">
        <v>-1</v>
      </c>
      <c r="G15" s="63">
        <v>5061.2</v>
      </c>
      <c r="H15" s="59">
        <v>4352.26</v>
      </c>
      <c r="I15" s="59">
        <v>9877.83</v>
      </c>
      <c r="J15" s="59">
        <v>8499.84</v>
      </c>
      <c r="K15" s="59">
        <v>18153.19</v>
      </c>
      <c r="L15" s="49"/>
      <c r="M15" s="49"/>
      <c r="N15" s="54"/>
      <c r="O15" s="55"/>
    </row>
    <row r="16" spans="2:15" ht="12.75">
      <c r="B16" s="60" t="s">
        <v>14</v>
      </c>
      <c r="C16" s="61"/>
      <c r="D16" s="57"/>
      <c r="E16" s="57"/>
      <c r="F16" s="62">
        <v>-2</v>
      </c>
      <c r="G16" s="59">
        <v>85.98</v>
      </c>
      <c r="H16" s="59">
        <v>52.69</v>
      </c>
      <c r="I16" s="59">
        <v>116.69</v>
      </c>
      <c r="J16" s="59">
        <v>102.93</v>
      </c>
      <c r="K16" s="59">
        <v>229.05</v>
      </c>
      <c r="L16" s="64"/>
      <c r="M16" s="64"/>
      <c r="N16" s="54"/>
      <c r="O16" s="55"/>
    </row>
    <row r="17" spans="2:15" ht="12.75">
      <c r="B17" s="60" t="s">
        <v>15</v>
      </c>
      <c r="C17" s="61"/>
      <c r="D17" s="57"/>
      <c r="E17" s="57"/>
      <c r="F17" s="65">
        <v>-3</v>
      </c>
      <c r="G17" s="53">
        <f>+G15+G16</f>
        <v>5147.179999999999</v>
      </c>
      <c r="H17" s="53">
        <f>+H15+H16</f>
        <v>4404.95</v>
      </c>
      <c r="I17" s="53">
        <f>+I15+I16</f>
        <v>9994.52</v>
      </c>
      <c r="J17" s="53">
        <f>+J15+J16</f>
        <v>8602.77</v>
      </c>
      <c r="K17" s="53">
        <f>+K15+K16</f>
        <v>18382.239999999998</v>
      </c>
      <c r="L17" s="64"/>
      <c r="M17" s="64"/>
      <c r="N17" s="54"/>
      <c r="O17" s="55"/>
    </row>
    <row r="18" spans="2:15" ht="12.75">
      <c r="B18" s="66"/>
      <c r="C18" s="67"/>
      <c r="D18" s="68"/>
      <c r="E18" s="69"/>
      <c r="F18" s="70"/>
      <c r="G18" s="71"/>
      <c r="H18" s="72"/>
      <c r="I18" s="71"/>
      <c r="J18" s="71"/>
      <c r="K18" s="71"/>
      <c r="L18" s="64"/>
      <c r="M18" s="64"/>
      <c r="N18" s="54"/>
      <c r="O18" s="55"/>
    </row>
    <row r="19" spans="2:15" ht="12.75">
      <c r="B19" s="73" t="s">
        <v>16</v>
      </c>
      <c r="C19" s="74"/>
      <c r="D19" s="74"/>
      <c r="E19" s="74"/>
      <c r="F19" s="75"/>
      <c r="G19" s="76"/>
      <c r="H19" s="77"/>
      <c r="I19" s="48"/>
      <c r="J19" s="48"/>
      <c r="K19" s="48"/>
      <c r="L19" s="64"/>
      <c r="M19" s="64"/>
      <c r="N19" s="54"/>
      <c r="O19" s="55"/>
    </row>
    <row r="20" spans="2:15" ht="26.25" customHeight="1">
      <c r="B20" s="78" t="s">
        <v>17</v>
      </c>
      <c r="C20" s="268" t="s">
        <v>18</v>
      </c>
      <c r="D20" s="268"/>
      <c r="E20" s="269"/>
      <c r="F20" s="62"/>
      <c r="G20" s="63">
        <v>-211.15705670000003</v>
      </c>
      <c r="H20" s="79">
        <v>-36.03915029699999</v>
      </c>
      <c r="I20" s="59">
        <v>-310.9370567</v>
      </c>
      <c r="J20" s="59">
        <v>22.29</v>
      </c>
      <c r="K20" s="59">
        <v>175.24</v>
      </c>
      <c r="L20" s="80"/>
      <c r="M20" s="64"/>
      <c r="N20" s="54"/>
      <c r="O20" s="55"/>
    </row>
    <row r="21" spans="2:15" ht="12.75">
      <c r="B21" s="81" t="s">
        <v>19</v>
      </c>
      <c r="C21" s="61" t="s">
        <v>20</v>
      </c>
      <c r="D21" s="57"/>
      <c r="E21" s="57"/>
      <c r="F21" s="62"/>
      <c r="G21" s="63">
        <v>1789.3031921610002</v>
      </c>
      <c r="H21" s="79">
        <f>1458.210801479-4.66</f>
        <v>1453.550801479</v>
      </c>
      <c r="I21" s="59">
        <v>3357.833192161</v>
      </c>
      <c r="J21" s="59">
        <f>2703.42-4.66</f>
        <v>2698.76</v>
      </c>
      <c r="K21" s="59">
        <v>5797.96</v>
      </c>
      <c r="L21" s="64"/>
      <c r="M21" s="64"/>
      <c r="N21" s="54"/>
      <c r="O21" s="55"/>
    </row>
    <row r="22" spans="2:15" ht="12.75">
      <c r="B22" s="81" t="s">
        <v>21</v>
      </c>
      <c r="C22" s="61" t="s">
        <v>22</v>
      </c>
      <c r="D22" s="57"/>
      <c r="E22" s="57"/>
      <c r="F22" s="62"/>
      <c r="G22" s="59">
        <v>275.06093699999997</v>
      </c>
      <c r="H22" s="82">
        <v>179.16336444</v>
      </c>
      <c r="I22" s="59">
        <v>597.440937</v>
      </c>
      <c r="J22" s="59">
        <v>396.93</v>
      </c>
      <c r="K22" s="59">
        <v>998.2</v>
      </c>
      <c r="L22" s="64"/>
      <c r="M22" s="64"/>
      <c r="N22" s="54"/>
      <c r="O22" s="55"/>
    </row>
    <row r="23" spans="2:15" ht="12.75">
      <c r="B23" s="81" t="s">
        <v>23</v>
      </c>
      <c r="C23" s="61" t="s">
        <v>24</v>
      </c>
      <c r="D23" s="57"/>
      <c r="E23" s="57"/>
      <c r="F23" s="62"/>
      <c r="G23" s="59">
        <v>261.18268955</v>
      </c>
      <c r="H23" s="82">
        <v>241.98</v>
      </c>
      <c r="I23" s="59">
        <v>603.10268955</v>
      </c>
      <c r="J23" s="59">
        <v>524.14</v>
      </c>
      <c r="K23" s="59">
        <f>1002.77</f>
        <v>1002.77</v>
      </c>
      <c r="L23" s="64"/>
      <c r="M23" s="64"/>
      <c r="N23" s="54"/>
      <c r="O23" s="55"/>
    </row>
    <row r="24" spans="2:15" ht="12.75">
      <c r="B24" s="81" t="s">
        <v>25</v>
      </c>
      <c r="C24" s="61" t="s">
        <v>26</v>
      </c>
      <c r="D24" s="57"/>
      <c r="E24" s="57"/>
      <c r="F24" s="62"/>
      <c r="G24" s="59">
        <v>163.99354020700002</v>
      </c>
      <c r="H24" s="82">
        <v>148.39</v>
      </c>
      <c r="I24" s="59">
        <v>323.67354020700003</v>
      </c>
      <c r="J24" s="59">
        <v>299.98</v>
      </c>
      <c r="K24" s="59">
        <v>608.71</v>
      </c>
      <c r="L24" s="64"/>
      <c r="M24" s="64"/>
      <c r="N24" s="54"/>
      <c r="O24" s="55"/>
    </row>
    <row r="25" spans="2:15" ht="12.75">
      <c r="B25" s="81" t="s">
        <v>27</v>
      </c>
      <c r="C25" s="61" t="s">
        <v>28</v>
      </c>
      <c r="D25" s="57"/>
      <c r="E25" s="57"/>
      <c r="F25" s="62"/>
      <c r="G25" s="63">
        <v>1157.91</v>
      </c>
      <c r="H25" s="79">
        <f>971.52322718+4.66</f>
        <v>976.18322718</v>
      </c>
      <c r="I25" s="59">
        <v>2235.11</v>
      </c>
      <c r="J25" s="59">
        <f>1978.54+4.66</f>
        <v>1983.2</v>
      </c>
      <c r="K25" s="59">
        <v>4105.02</v>
      </c>
      <c r="L25" s="83"/>
      <c r="M25" s="83"/>
      <c r="N25" s="54"/>
      <c r="O25" s="55"/>
    </row>
    <row r="26" spans="2:15" ht="12.75">
      <c r="B26" s="60" t="s">
        <v>29</v>
      </c>
      <c r="C26" s="61"/>
      <c r="D26" s="57"/>
      <c r="E26" s="57"/>
      <c r="F26" s="62">
        <v>-4</v>
      </c>
      <c r="G26" s="59">
        <f>+SUM(G20:G25)-0.01</f>
        <v>3436.2833022180002</v>
      </c>
      <c r="H26" s="59">
        <f>+SUM(H20:H25)-0.01</f>
        <v>2963.2182428019996</v>
      </c>
      <c r="I26" s="59">
        <f>+SUM(I20:I25)-0.01</f>
        <v>6806.2133022180005</v>
      </c>
      <c r="J26" s="59">
        <f>+SUM(J20:J25)</f>
        <v>5925.3</v>
      </c>
      <c r="K26" s="59">
        <f>+SUM(K20:K25)</f>
        <v>12687.900000000001</v>
      </c>
      <c r="L26" s="83"/>
      <c r="M26" s="83"/>
      <c r="N26" s="54"/>
      <c r="O26" s="55"/>
    </row>
    <row r="27" spans="2:15" ht="25.5" customHeight="1">
      <c r="B27" s="270" t="s">
        <v>30</v>
      </c>
      <c r="C27" s="268"/>
      <c r="D27" s="268"/>
      <c r="E27" s="269"/>
      <c r="F27" s="62">
        <v>-5</v>
      </c>
      <c r="G27" s="84">
        <f>+G17-G26</f>
        <v>1710.8966977819991</v>
      </c>
      <c r="H27" s="84">
        <f>+H17-H26</f>
        <v>1441.7317571980002</v>
      </c>
      <c r="I27" s="84">
        <f>+I17-I26</f>
        <v>3188.306697782</v>
      </c>
      <c r="J27" s="84">
        <f>+J17-J26</f>
        <v>2677.4700000000003</v>
      </c>
      <c r="K27" s="84">
        <f>+K17-K26</f>
        <v>5694.3399999999965</v>
      </c>
      <c r="L27" s="83"/>
      <c r="M27" s="83"/>
      <c r="N27" s="54"/>
      <c r="O27" s="55"/>
    </row>
    <row r="28" spans="2:15" ht="12.75">
      <c r="B28" s="85" t="s">
        <v>31</v>
      </c>
      <c r="C28" s="61"/>
      <c r="D28" s="57"/>
      <c r="E28" s="57"/>
      <c r="F28" s="62">
        <v>-6</v>
      </c>
      <c r="G28" s="59">
        <v>124.49</v>
      </c>
      <c r="H28" s="82">
        <v>68.44</v>
      </c>
      <c r="I28" s="59">
        <v>222.97</v>
      </c>
      <c r="J28" s="59">
        <v>156.01</v>
      </c>
      <c r="K28" s="59">
        <v>374.33</v>
      </c>
      <c r="L28" s="83"/>
      <c r="M28" s="83"/>
      <c r="N28" s="54"/>
      <c r="O28" s="55"/>
    </row>
    <row r="29" spans="2:15" ht="12.75">
      <c r="B29" s="81" t="s">
        <v>32</v>
      </c>
      <c r="C29" s="86"/>
      <c r="D29" s="87"/>
      <c r="E29" s="87"/>
      <c r="F29" s="88">
        <v>-7</v>
      </c>
      <c r="G29" s="59">
        <f>+G27+G28</f>
        <v>1835.3866977819991</v>
      </c>
      <c r="H29" s="59">
        <f>+H27+H28</f>
        <v>1510.1717571980003</v>
      </c>
      <c r="I29" s="59">
        <f>+I27+I28</f>
        <v>3411.2766977819997</v>
      </c>
      <c r="J29" s="59">
        <f>+J27+J28</f>
        <v>2833.4800000000005</v>
      </c>
      <c r="K29" s="59">
        <f>+K27+K28</f>
        <v>6068.669999999996</v>
      </c>
      <c r="L29" s="83"/>
      <c r="M29" s="89"/>
      <c r="N29" s="54"/>
      <c r="O29" s="55"/>
    </row>
    <row r="30" spans="2:15" ht="12.75">
      <c r="B30" s="90" t="s">
        <v>33</v>
      </c>
      <c r="C30" s="86"/>
      <c r="D30" s="87"/>
      <c r="E30" s="87"/>
      <c r="F30" s="88">
        <v>-8</v>
      </c>
      <c r="G30" s="59">
        <v>5.36</v>
      </c>
      <c r="H30" s="82">
        <v>18.14</v>
      </c>
      <c r="I30" s="59">
        <v>11.16</v>
      </c>
      <c r="J30" s="59">
        <v>23.98</v>
      </c>
      <c r="K30" s="59">
        <v>53.36</v>
      </c>
      <c r="L30" s="83"/>
      <c r="M30" s="83"/>
      <c r="N30" s="54"/>
      <c r="O30" s="55"/>
    </row>
    <row r="31" spans="2:15" ht="12.75">
      <c r="B31" s="81" t="s">
        <v>34</v>
      </c>
      <c r="C31" s="86"/>
      <c r="D31" s="87"/>
      <c r="E31" s="87"/>
      <c r="F31" s="88">
        <v>-9</v>
      </c>
      <c r="G31" s="59">
        <f>+G29-G30</f>
        <v>1830.0266977819992</v>
      </c>
      <c r="H31" s="59">
        <f>+H29-H30</f>
        <v>1492.0317571980002</v>
      </c>
      <c r="I31" s="59">
        <f>+I29-I30</f>
        <v>3400.116697782</v>
      </c>
      <c r="J31" s="59">
        <f>+J29-J30</f>
        <v>2809.5000000000005</v>
      </c>
      <c r="K31" s="59">
        <f>+K29-K30</f>
        <v>6015.309999999997</v>
      </c>
      <c r="L31" s="91"/>
      <c r="M31" s="64"/>
      <c r="N31" s="54"/>
      <c r="O31" s="55"/>
    </row>
    <row r="32" spans="2:15" ht="12.75">
      <c r="B32" s="60" t="s">
        <v>35</v>
      </c>
      <c r="C32" s="61"/>
      <c r="D32" s="57"/>
      <c r="E32" s="57"/>
      <c r="F32" s="62">
        <v>-10</v>
      </c>
      <c r="G32" s="59">
        <v>583.29</v>
      </c>
      <c r="H32" s="82">
        <v>482.12</v>
      </c>
      <c r="I32" s="59">
        <v>1083.07</v>
      </c>
      <c r="J32" s="59">
        <v>920.89</v>
      </c>
      <c r="K32" s="59">
        <v>1954.31</v>
      </c>
      <c r="L32" s="92"/>
      <c r="M32" s="92"/>
      <c r="N32" s="54"/>
      <c r="O32" s="55"/>
    </row>
    <row r="33" spans="2:13" ht="12.75">
      <c r="B33" s="60" t="s">
        <v>36</v>
      </c>
      <c r="C33" s="61"/>
      <c r="D33" s="57"/>
      <c r="E33" s="57"/>
      <c r="F33" s="62">
        <v>-11</v>
      </c>
      <c r="G33" s="59">
        <f>+G31-G32</f>
        <v>1246.7366977819993</v>
      </c>
      <c r="H33" s="59">
        <f>+H31-H32</f>
        <v>1009.9117571980001</v>
      </c>
      <c r="I33" s="59">
        <f>+I31-I32</f>
        <v>2317.0466977819997</v>
      </c>
      <c r="J33" s="59">
        <f>+J31-J32</f>
        <v>1888.6100000000006</v>
      </c>
      <c r="K33" s="59">
        <f>+K31-K32</f>
        <v>4060.999999999997</v>
      </c>
      <c r="L33" s="64"/>
      <c r="M33" s="91"/>
    </row>
    <row r="34" spans="2:13" ht="12.75">
      <c r="B34" s="60" t="s">
        <v>37</v>
      </c>
      <c r="C34" s="61"/>
      <c r="D34" s="57"/>
      <c r="E34" s="93"/>
      <c r="F34" s="62">
        <v>-12</v>
      </c>
      <c r="G34" s="59">
        <v>767.74</v>
      </c>
      <c r="H34" s="59">
        <v>378.02</v>
      </c>
      <c r="I34" s="59">
        <v>767.74</v>
      </c>
      <c r="J34" s="59">
        <v>378.02</v>
      </c>
      <c r="K34" s="82">
        <v>381.82</v>
      </c>
      <c r="L34" s="49"/>
      <c r="M34" s="49"/>
    </row>
    <row r="35" spans="2:13" ht="12.75">
      <c r="B35" s="94" t="s">
        <v>38</v>
      </c>
      <c r="C35" s="57"/>
      <c r="D35" s="57"/>
      <c r="E35" s="93"/>
      <c r="F35" s="62"/>
      <c r="G35" s="95"/>
      <c r="H35" s="96"/>
      <c r="I35" s="96"/>
      <c r="J35" s="96"/>
      <c r="K35" s="96"/>
      <c r="L35" s="49"/>
      <c r="M35" s="49"/>
    </row>
    <row r="36" spans="2:13" ht="12.75">
      <c r="B36" s="94" t="s">
        <v>39</v>
      </c>
      <c r="C36" s="57"/>
      <c r="D36" s="57"/>
      <c r="E36" s="93"/>
      <c r="F36" s="62">
        <v>-13</v>
      </c>
      <c r="G36" s="97" t="s">
        <v>40</v>
      </c>
      <c r="H36" s="97" t="s">
        <v>40</v>
      </c>
      <c r="I36" s="97" t="s">
        <v>40</v>
      </c>
      <c r="J36" s="97" t="s">
        <v>40</v>
      </c>
      <c r="K36" s="98">
        <f>13682.56-54.39</f>
        <v>13628.17</v>
      </c>
      <c r="L36" s="49"/>
      <c r="M36" s="49"/>
    </row>
    <row r="37" spans="2:13" ht="12.75">
      <c r="B37" s="99" t="s">
        <v>41</v>
      </c>
      <c r="C37" s="100"/>
      <c r="D37" s="100"/>
      <c r="E37" s="101"/>
      <c r="F37" s="62">
        <v>-14</v>
      </c>
      <c r="G37" s="59"/>
      <c r="H37" s="59"/>
      <c r="I37" s="98"/>
      <c r="J37" s="98"/>
      <c r="K37" s="98"/>
      <c r="L37" s="49"/>
      <c r="M37" s="49"/>
    </row>
    <row r="38" spans="2:13" ht="12.75">
      <c r="B38" s="102" t="s">
        <v>40</v>
      </c>
      <c r="C38" s="100" t="s">
        <v>42</v>
      </c>
      <c r="D38" s="100"/>
      <c r="E38" s="101"/>
      <c r="F38" s="62"/>
      <c r="G38" s="59">
        <v>1.63</v>
      </c>
      <c r="H38" s="59">
        <v>1.33</v>
      </c>
      <c r="I38" s="59">
        <v>3.03</v>
      </c>
      <c r="J38" s="59">
        <v>2.48</v>
      </c>
      <c r="K38" s="59">
        <v>5.34</v>
      </c>
      <c r="L38" s="49"/>
      <c r="M38" s="49"/>
    </row>
    <row r="39" spans="2:13" ht="12.75">
      <c r="B39" s="103" t="s">
        <v>40</v>
      </c>
      <c r="C39" s="104" t="s">
        <v>43</v>
      </c>
      <c r="D39" s="104"/>
      <c r="E39" s="105"/>
      <c r="F39" s="65"/>
      <c r="G39" s="53">
        <v>1.61</v>
      </c>
      <c r="H39" s="53">
        <v>1.32</v>
      </c>
      <c r="I39" s="53">
        <v>2.99</v>
      </c>
      <c r="J39" s="259">
        <v>2.47</v>
      </c>
      <c r="K39" s="53">
        <v>5.31</v>
      </c>
      <c r="L39" s="49"/>
      <c r="M39" s="49"/>
    </row>
    <row r="40" spans="2:13" ht="12.75">
      <c r="B40" s="94" t="s">
        <v>44</v>
      </c>
      <c r="C40" s="57"/>
      <c r="D40" s="57"/>
      <c r="E40" s="93"/>
      <c r="F40" s="106">
        <v>-15</v>
      </c>
      <c r="G40" s="58"/>
      <c r="H40" s="58"/>
      <c r="I40" s="48"/>
      <c r="J40" s="59"/>
      <c r="K40" s="59"/>
      <c r="L40" s="49"/>
      <c r="M40" s="49"/>
    </row>
    <row r="41" spans="2:13" ht="12.75">
      <c r="B41" s="107" t="s">
        <v>40</v>
      </c>
      <c r="C41" s="57" t="s">
        <v>45</v>
      </c>
      <c r="D41" s="57"/>
      <c r="E41" s="93"/>
      <c r="F41" s="108"/>
      <c r="G41" s="109">
        <v>7649791618</v>
      </c>
      <c r="H41" s="109">
        <v>3763685766</v>
      </c>
      <c r="I41" s="109">
        <v>7649791618</v>
      </c>
      <c r="J41" s="109">
        <v>3763685766</v>
      </c>
      <c r="K41" s="110">
        <v>3803475806</v>
      </c>
      <c r="L41" s="111"/>
      <c r="M41" s="111"/>
    </row>
    <row r="42" spans="2:13" ht="12.75">
      <c r="B42" s="112" t="s">
        <v>40</v>
      </c>
      <c r="C42" s="57" t="s">
        <v>46</v>
      </c>
      <c r="D42" s="57"/>
      <c r="E42" s="93"/>
      <c r="F42" s="108"/>
      <c r="G42" s="59">
        <v>99.64</v>
      </c>
      <c r="H42" s="59">
        <v>99.56</v>
      </c>
      <c r="I42" s="59">
        <v>99.64</v>
      </c>
      <c r="J42" s="59">
        <v>99.56</v>
      </c>
      <c r="K42" s="82">
        <v>99.61</v>
      </c>
      <c r="L42" s="49"/>
      <c r="M42" s="49"/>
    </row>
    <row r="43" spans="2:13" ht="7.5" customHeight="1">
      <c r="B43" s="50"/>
      <c r="C43" s="51"/>
      <c r="D43" s="51"/>
      <c r="E43" s="113"/>
      <c r="F43" s="114"/>
      <c r="G43" s="52"/>
      <c r="H43" s="115"/>
      <c r="I43" s="53"/>
      <c r="J43" s="53"/>
      <c r="K43" s="53"/>
      <c r="L43" s="49"/>
      <c r="M43" s="49"/>
    </row>
    <row r="44" spans="2:13" ht="18" customHeight="1">
      <c r="B44" s="94" t="s">
        <v>47</v>
      </c>
      <c r="C44" s="57"/>
      <c r="D44" s="57"/>
      <c r="E44" s="93"/>
      <c r="F44" s="106">
        <v>-16</v>
      </c>
      <c r="G44" s="48" t="s">
        <v>48</v>
      </c>
      <c r="H44" s="48" t="s">
        <v>48</v>
      </c>
      <c r="I44" s="48" t="s">
        <v>48</v>
      </c>
      <c r="J44" s="48" t="s">
        <v>48</v>
      </c>
      <c r="K44" s="48" t="s">
        <v>48</v>
      </c>
      <c r="L44" s="116"/>
      <c r="M44" s="116"/>
    </row>
    <row r="45" spans="2:13" ht="17.25" customHeight="1">
      <c r="B45" s="117" t="s">
        <v>17</v>
      </c>
      <c r="C45" s="57" t="s">
        <v>49</v>
      </c>
      <c r="D45" s="57"/>
      <c r="E45" s="93"/>
      <c r="F45" s="108"/>
      <c r="G45" s="109" t="s">
        <v>50</v>
      </c>
      <c r="H45" s="109" t="s">
        <v>50</v>
      </c>
      <c r="I45" s="109" t="s">
        <v>50</v>
      </c>
      <c r="J45" s="109" t="s">
        <v>50</v>
      </c>
      <c r="K45" s="109" t="s">
        <v>50</v>
      </c>
      <c r="L45" s="116"/>
      <c r="M45" s="116"/>
    </row>
    <row r="46" spans="2:13" ht="12.75">
      <c r="B46" s="117" t="s">
        <v>19</v>
      </c>
      <c r="C46" s="57" t="s">
        <v>51</v>
      </c>
      <c r="D46" s="57"/>
      <c r="E46" s="93"/>
      <c r="F46" s="108"/>
      <c r="G46" s="109" t="s">
        <v>50</v>
      </c>
      <c r="H46" s="109" t="s">
        <v>50</v>
      </c>
      <c r="I46" s="109" t="s">
        <v>50</v>
      </c>
      <c r="J46" s="109" t="s">
        <v>50</v>
      </c>
      <c r="K46" s="109" t="s">
        <v>50</v>
      </c>
      <c r="L46" s="116"/>
      <c r="M46" s="116"/>
    </row>
    <row r="47" spans="2:13" ht="2.25" customHeight="1">
      <c r="B47" s="50"/>
      <c r="C47" s="51"/>
      <c r="D47" s="51"/>
      <c r="E47" s="113"/>
      <c r="F47" s="114"/>
      <c r="G47" s="52"/>
      <c r="H47" s="115"/>
      <c r="I47" s="53"/>
      <c r="J47" s="53"/>
      <c r="K47" s="53"/>
      <c r="L47" s="6"/>
      <c r="M47" s="6"/>
    </row>
    <row r="48" spans="2:11" ht="12.75">
      <c r="B48" s="118"/>
      <c r="C48" s="119"/>
      <c r="D48" s="11"/>
      <c r="E48" s="11"/>
      <c r="F48" s="12"/>
      <c r="G48" s="120"/>
      <c r="I48" s="121"/>
      <c r="J48" s="121"/>
      <c r="K48" s="122"/>
    </row>
    <row r="49" spans="2:8" ht="12.75">
      <c r="B49" s="118" t="s">
        <v>52</v>
      </c>
      <c r="C49" s="119"/>
      <c r="D49" s="11"/>
      <c r="E49" s="11"/>
      <c r="F49" s="12"/>
      <c r="G49" s="120"/>
      <c r="H49" s="120"/>
    </row>
    <row r="50" spans="2:11" ht="25.5" customHeight="1">
      <c r="B50" s="124" t="s">
        <v>53</v>
      </c>
      <c r="C50" s="262" t="s">
        <v>178</v>
      </c>
      <c r="D50" s="262"/>
      <c r="E50" s="262"/>
      <c r="F50" s="262"/>
      <c r="G50" s="262"/>
      <c r="H50" s="262"/>
      <c r="I50" s="262"/>
      <c r="J50" s="262"/>
      <c r="K50" s="262"/>
    </row>
    <row r="51" spans="2:11" ht="8.25" customHeight="1">
      <c r="B51" s="124"/>
      <c r="C51" s="126"/>
      <c r="D51" s="127" t="s">
        <v>54</v>
      </c>
      <c r="E51" s="127"/>
      <c r="F51" s="128"/>
      <c r="G51" s="129"/>
      <c r="H51" s="130"/>
      <c r="I51" s="130"/>
      <c r="J51" s="130"/>
      <c r="K51" s="131"/>
    </row>
    <row r="52" spans="2:11" ht="27.75" customHeight="1">
      <c r="B52" s="124" t="s">
        <v>55</v>
      </c>
      <c r="C52" s="263" t="s">
        <v>56</v>
      </c>
      <c r="D52" s="263"/>
      <c r="E52" s="263"/>
      <c r="F52" s="263"/>
      <c r="G52" s="263"/>
      <c r="H52" s="263"/>
      <c r="I52" s="263"/>
      <c r="J52" s="263"/>
      <c r="K52" s="263"/>
    </row>
    <row r="53" spans="2:11" ht="9.75" customHeight="1">
      <c r="B53" s="124"/>
      <c r="C53" s="126"/>
      <c r="D53" s="127"/>
      <c r="E53" s="127"/>
      <c r="F53" s="128"/>
      <c r="G53" s="129"/>
      <c r="H53" s="130"/>
      <c r="I53" s="130"/>
      <c r="J53" s="130"/>
      <c r="K53" s="131"/>
    </row>
    <row r="54" spans="2:11" ht="15.75" customHeight="1">
      <c r="B54" s="124" t="s">
        <v>57</v>
      </c>
      <c r="C54" s="264" t="s">
        <v>58</v>
      </c>
      <c r="D54" s="264"/>
      <c r="E54" s="264"/>
      <c r="F54" s="264"/>
      <c r="G54" s="264"/>
      <c r="H54" s="264"/>
      <c r="I54" s="264"/>
      <c r="J54" s="264"/>
      <c r="K54" s="264"/>
    </row>
    <row r="55" spans="2:11" ht="9.75" customHeight="1">
      <c r="B55" s="124"/>
      <c r="C55" s="126"/>
      <c r="D55" s="127"/>
      <c r="E55" s="127"/>
      <c r="F55" s="128"/>
      <c r="G55" s="129"/>
      <c r="H55" s="130"/>
      <c r="I55" s="130"/>
      <c r="J55" s="130"/>
      <c r="K55" s="131"/>
    </row>
    <row r="56" spans="2:11" ht="41.25" customHeight="1">
      <c r="B56" s="124" t="s">
        <v>59</v>
      </c>
      <c r="C56" s="265" t="s">
        <v>173</v>
      </c>
      <c r="D56" s="265"/>
      <c r="E56" s="265"/>
      <c r="F56" s="265"/>
      <c r="G56" s="265"/>
      <c r="H56" s="265"/>
      <c r="I56" s="265"/>
      <c r="J56" s="265"/>
      <c r="K56" s="265"/>
    </row>
    <row r="57" spans="2:11" ht="9.75" customHeight="1">
      <c r="B57" s="124"/>
      <c r="C57" s="126"/>
      <c r="D57" s="126"/>
      <c r="E57" s="126"/>
      <c r="F57" s="126"/>
      <c r="G57" s="132"/>
      <c r="H57" s="130"/>
      <c r="I57" s="130"/>
      <c r="J57" s="130"/>
      <c r="K57" s="131"/>
    </row>
    <row r="58" spans="2:11" ht="41.25" customHeight="1">
      <c r="B58" s="124" t="s">
        <v>60</v>
      </c>
      <c r="C58" s="263" t="s">
        <v>174</v>
      </c>
      <c r="D58" s="263"/>
      <c r="E58" s="263"/>
      <c r="F58" s="263"/>
      <c r="G58" s="263"/>
      <c r="H58" s="263"/>
      <c r="I58" s="263"/>
      <c r="J58" s="263"/>
      <c r="K58" s="263"/>
    </row>
    <row r="59" spans="2:11" ht="9.75" customHeight="1">
      <c r="B59" s="124"/>
      <c r="C59" s="126"/>
      <c r="D59" s="126"/>
      <c r="E59" s="126"/>
      <c r="F59" s="126"/>
      <c r="G59" s="132"/>
      <c r="H59" s="130"/>
      <c r="I59" s="130"/>
      <c r="J59" s="130"/>
      <c r="K59" s="131"/>
    </row>
    <row r="60" spans="2:11" ht="103.5" customHeight="1">
      <c r="B60" s="124" t="s">
        <v>61</v>
      </c>
      <c r="C60" s="273" t="s">
        <v>62</v>
      </c>
      <c r="D60" s="273"/>
      <c r="E60" s="273"/>
      <c r="F60" s="273"/>
      <c r="G60" s="273"/>
      <c r="H60" s="273"/>
      <c r="I60" s="273"/>
      <c r="J60" s="273"/>
      <c r="K60" s="273"/>
    </row>
    <row r="61" spans="2:11" ht="15" customHeight="1">
      <c r="B61" s="124"/>
      <c r="C61" s="133"/>
      <c r="D61" s="133"/>
      <c r="E61" s="133"/>
      <c r="F61" s="133"/>
      <c r="G61" s="133"/>
      <c r="H61" s="133"/>
      <c r="I61" s="133"/>
      <c r="J61" s="133"/>
      <c r="K61" s="133"/>
    </row>
    <row r="62" spans="2:11" ht="30.75" customHeight="1">
      <c r="B62" s="124"/>
      <c r="C62" s="274" t="s">
        <v>175</v>
      </c>
      <c r="D62" s="274"/>
      <c r="E62" s="274"/>
      <c r="F62" s="274"/>
      <c r="G62" s="274"/>
      <c r="H62" s="274"/>
      <c r="I62" s="274"/>
      <c r="J62" s="274"/>
      <c r="K62" s="274"/>
    </row>
    <row r="63" spans="2:11" ht="14.25" customHeight="1">
      <c r="B63" s="124" t="s">
        <v>63</v>
      </c>
      <c r="C63" s="274" t="s">
        <v>64</v>
      </c>
      <c r="D63" s="274"/>
      <c r="E63" s="274"/>
      <c r="F63" s="274"/>
      <c r="G63" s="274"/>
      <c r="H63" s="274"/>
      <c r="I63" s="274"/>
      <c r="J63" s="274"/>
      <c r="K63" s="274"/>
    </row>
    <row r="64" spans="3:11" ht="12.75" customHeight="1">
      <c r="C64" s="274"/>
      <c r="D64" s="274"/>
      <c r="E64" s="274"/>
      <c r="F64" s="274"/>
      <c r="G64" s="274"/>
      <c r="H64" s="274"/>
      <c r="I64" s="274"/>
      <c r="J64" s="274"/>
      <c r="K64" s="274"/>
    </row>
    <row r="65" spans="2:11" ht="9.75" customHeight="1">
      <c r="B65" s="124"/>
      <c r="C65" s="126"/>
      <c r="D65" s="126"/>
      <c r="E65" s="126"/>
      <c r="F65" s="126"/>
      <c r="G65" s="132"/>
      <c r="H65" s="130"/>
      <c r="I65" s="130"/>
      <c r="J65" s="130"/>
      <c r="K65" s="131"/>
    </row>
    <row r="66" spans="2:11" ht="17.25" customHeight="1">
      <c r="B66" s="124" t="s">
        <v>65</v>
      </c>
      <c r="C66" s="263" t="s">
        <v>66</v>
      </c>
      <c r="D66" s="263"/>
      <c r="E66" s="263"/>
      <c r="F66" s="263"/>
      <c r="G66" s="263"/>
      <c r="H66" s="263"/>
      <c r="I66" s="263"/>
      <c r="J66" s="263"/>
      <c r="K66" s="263"/>
    </row>
    <row r="67" spans="2:11" ht="4.5" customHeight="1">
      <c r="B67" s="124"/>
      <c r="C67" s="127"/>
      <c r="D67" s="127"/>
      <c r="E67" s="127"/>
      <c r="F67" s="127"/>
      <c r="G67" s="127"/>
      <c r="H67" s="127"/>
      <c r="I67" s="127"/>
      <c r="J67" s="127"/>
      <c r="K67" s="125"/>
    </row>
    <row r="68" spans="2:11" ht="12.75" customHeight="1">
      <c r="B68" s="124" t="s">
        <v>67</v>
      </c>
      <c r="C68" s="263" t="s">
        <v>165</v>
      </c>
      <c r="D68" s="263"/>
      <c r="E68" s="263"/>
      <c r="F68" s="263"/>
      <c r="G68" s="263"/>
      <c r="H68" s="263"/>
      <c r="I68" s="263"/>
      <c r="J68" s="263"/>
      <c r="K68" s="263"/>
    </row>
    <row r="69" spans="2:7" ht="12.75">
      <c r="B69" s="124"/>
      <c r="C69" s="134"/>
      <c r="D69" s="134"/>
      <c r="E69" s="134"/>
      <c r="F69" s="134"/>
      <c r="G69" s="134"/>
    </row>
    <row r="70" spans="2:11" ht="12.75">
      <c r="B70" s="118" t="s">
        <v>68</v>
      </c>
      <c r="C70" s="119"/>
      <c r="D70" s="118"/>
      <c r="E70" s="11"/>
      <c r="F70" s="12"/>
      <c r="G70" s="120"/>
      <c r="H70" s="13"/>
      <c r="I70" s="13"/>
      <c r="J70" s="13"/>
      <c r="K70" s="1"/>
    </row>
    <row r="71" spans="2:11" ht="12.75">
      <c r="B71" s="11"/>
      <c r="C71" s="26"/>
      <c r="D71" s="11"/>
      <c r="E71" s="11"/>
      <c r="F71" s="12"/>
      <c r="G71" s="120"/>
      <c r="H71" s="13"/>
      <c r="I71" s="13"/>
      <c r="J71" s="13"/>
      <c r="K71" s="135"/>
    </row>
    <row r="72" spans="2:11" ht="40.5" customHeight="1">
      <c r="B72" s="272" t="s">
        <v>69</v>
      </c>
      <c r="C72" s="272"/>
      <c r="D72" s="272"/>
      <c r="E72" s="272"/>
      <c r="F72" s="272"/>
      <c r="G72" s="272"/>
      <c r="H72" s="272"/>
      <c r="I72" s="272"/>
      <c r="J72" s="272"/>
      <c r="K72" s="272"/>
    </row>
  </sheetData>
  <sheetProtection/>
  <mergeCells count="16">
    <mergeCell ref="C68:K68"/>
    <mergeCell ref="B72:K72"/>
    <mergeCell ref="C58:K58"/>
    <mergeCell ref="C60:K60"/>
    <mergeCell ref="C63:K64"/>
    <mergeCell ref="C66:K66"/>
    <mergeCell ref="C62:K62"/>
    <mergeCell ref="C50:K50"/>
    <mergeCell ref="C52:K52"/>
    <mergeCell ref="C54:K54"/>
    <mergeCell ref="C56:K56"/>
    <mergeCell ref="B2:K2"/>
    <mergeCell ref="B4:K4"/>
    <mergeCell ref="C20:E20"/>
    <mergeCell ref="B27:E27"/>
    <mergeCell ref="C5:J5"/>
  </mergeCells>
  <printOptions/>
  <pageMargins left="0.75" right="0.75" top="1" bottom="1" header="0.5" footer="0.5"/>
  <pageSetup fitToHeight="1" fitToWidth="1" horizontalDpi="300" verticalDpi="300" orientation="portrait" scale="57" r:id="rId1"/>
</worksheet>
</file>

<file path=xl/worksheets/sheet2.xml><?xml version="1.0" encoding="utf-8"?>
<worksheet xmlns="http://schemas.openxmlformats.org/spreadsheetml/2006/main" xmlns:r="http://schemas.openxmlformats.org/officeDocument/2006/relationships">
  <sheetPr>
    <pageSetUpPr fitToPage="1"/>
  </sheetPr>
  <dimension ref="B3:L100"/>
  <sheetViews>
    <sheetView zoomScalePageLayoutView="0" workbookViewId="0" topLeftCell="A1">
      <selection activeCell="L55" sqref="L55"/>
    </sheetView>
  </sheetViews>
  <sheetFormatPr defaultColWidth="9.140625" defaultRowHeight="12.75"/>
  <cols>
    <col min="1" max="1" width="3.8515625" style="137" customWidth="1"/>
    <col min="2" max="2" width="6.28125" style="137" customWidth="1"/>
    <col min="3" max="3" width="5.7109375" style="137" customWidth="1"/>
    <col min="4" max="4" width="7.28125" style="137" customWidth="1"/>
    <col min="5" max="5" width="30.7109375" style="137" customWidth="1"/>
    <col min="6" max="6" width="13.421875" style="138" bestFit="1" customWidth="1"/>
    <col min="7" max="7" width="14.140625" style="138" customWidth="1"/>
    <col min="8" max="9" width="12.7109375" style="138" bestFit="1" customWidth="1"/>
    <col min="10" max="10" width="18.421875" style="138" customWidth="1"/>
    <col min="11" max="11" width="9.140625" style="137" customWidth="1"/>
    <col min="12" max="12" width="10.28125" style="137" bestFit="1" customWidth="1"/>
    <col min="13" max="16384" width="9.140625" style="137" customWidth="1"/>
  </cols>
  <sheetData>
    <row r="3" spans="2:10" ht="20.25">
      <c r="B3" s="275" t="s">
        <v>70</v>
      </c>
      <c r="C3" s="275"/>
      <c r="D3" s="275"/>
      <c r="E3" s="275"/>
      <c r="F3" s="275"/>
      <c r="G3" s="275"/>
      <c r="H3" s="275"/>
      <c r="I3" s="275"/>
      <c r="J3" s="275"/>
    </row>
    <row r="5" spans="2:10" ht="15.75">
      <c r="B5" s="276" t="s">
        <v>71</v>
      </c>
      <c r="C5" s="276"/>
      <c r="D5" s="276"/>
      <c r="E5" s="276"/>
      <c r="F5" s="276"/>
      <c r="G5" s="276"/>
      <c r="H5" s="276"/>
      <c r="I5" s="276"/>
      <c r="J5" s="276"/>
    </row>
    <row r="6" spans="2:10" ht="15.75">
      <c r="B6" s="277" t="s">
        <v>72</v>
      </c>
      <c r="C6" s="277"/>
      <c r="D6" s="277"/>
      <c r="E6" s="277"/>
      <c r="F6" s="277"/>
      <c r="G6" s="277"/>
      <c r="H6" s="277"/>
      <c r="I6" s="277"/>
      <c r="J6" s="277"/>
    </row>
    <row r="8" spans="2:10" ht="15.75">
      <c r="B8" s="139"/>
      <c r="C8" s="139"/>
      <c r="D8" s="139"/>
      <c r="J8" s="140" t="s">
        <v>3</v>
      </c>
    </row>
    <row r="9" spans="2:10" ht="15.75">
      <c r="B9" s="141"/>
      <c r="C9" s="142"/>
      <c r="D9" s="142"/>
      <c r="E9" s="142"/>
      <c r="F9" s="143" t="s">
        <v>4</v>
      </c>
      <c r="G9" s="143" t="s">
        <v>4</v>
      </c>
      <c r="H9" s="144" t="s">
        <v>5</v>
      </c>
      <c r="I9" s="144" t="s">
        <v>5</v>
      </c>
      <c r="J9" s="144" t="s">
        <v>6</v>
      </c>
    </row>
    <row r="10" spans="2:10" ht="15.75">
      <c r="B10" s="145"/>
      <c r="C10" s="139"/>
      <c r="D10" s="139"/>
      <c r="E10" s="139"/>
      <c r="F10" s="146" t="s">
        <v>7</v>
      </c>
      <c r="G10" s="147" t="s">
        <v>7</v>
      </c>
      <c r="H10" s="146" t="s">
        <v>7</v>
      </c>
      <c r="I10" s="146" t="s">
        <v>7</v>
      </c>
      <c r="J10" s="146" t="s">
        <v>7</v>
      </c>
    </row>
    <row r="11" spans="2:10" ht="15.75">
      <c r="B11" s="145"/>
      <c r="C11" s="139"/>
      <c r="D11" s="139"/>
      <c r="E11" s="139"/>
      <c r="F11" s="146" t="s">
        <v>8</v>
      </c>
      <c r="G11" s="147" t="s">
        <v>9</v>
      </c>
      <c r="H11" s="146" t="s">
        <v>8</v>
      </c>
      <c r="I11" s="146" t="s">
        <v>9</v>
      </c>
      <c r="J11" s="146" t="s">
        <v>10</v>
      </c>
    </row>
    <row r="12" spans="2:10" ht="15.75">
      <c r="B12" s="148"/>
      <c r="C12" s="149"/>
      <c r="D12" s="149"/>
      <c r="E12" s="149"/>
      <c r="F12" s="150"/>
      <c r="G12" s="151"/>
      <c r="H12" s="150"/>
      <c r="I12" s="150"/>
      <c r="J12" s="152" t="s">
        <v>73</v>
      </c>
    </row>
    <row r="13" spans="2:10" ht="12.75">
      <c r="B13" s="153"/>
      <c r="C13" s="154"/>
      <c r="D13" s="154"/>
      <c r="E13" s="154"/>
      <c r="F13" s="155"/>
      <c r="G13" s="155"/>
      <c r="H13" s="156"/>
      <c r="I13" s="156"/>
      <c r="J13" s="155"/>
    </row>
    <row r="14" spans="2:10" ht="12.75">
      <c r="B14" s="145"/>
      <c r="C14" s="139"/>
      <c r="D14" s="139"/>
      <c r="E14" s="139"/>
      <c r="F14" s="157"/>
      <c r="G14" s="157"/>
      <c r="H14" s="158"/>
      <c r="I14" s="157"/>
      <c r="J14" s="157"/>
    </row>
    <row r="15" spans="2:10" ht="15.75">
      <c r="B15" s="159">
        <v>1</v>
      </c>
      <c r="C15" s="160" t="s">
        <v>74</v>
      </c>
      <c r="D15" s="139"/>
      <c r="E15" s="139"/>
      <c r="F15" s="157"/>
      <c r="G15" s="157"/>
      <c r="H15" s="158"/>
      <c r="I15" s="157"/>
      <c r="J15" s="157"/>
    </row>
    <row r="16" spans="2:10" ht="12.75">
      <c r="B16" s="145"/>
      <c r="C16" s="139"/>
      <c r="D16" s="139"/>
      <c r="E16" s="139"/>
      <c r="F16" s="157"/>
      <c r="G16" s="157"/>
      <c r="H16" s="158"/>
      <c r="I16" s="157"/>
      <c r="J16" s="157"/>
    </row>
    <row r="17" spans="2:10" ht="12.75">
      <c r="B17" s="145"/>
      <c r="C17" s="139" t="s">
        <v>17</v>
      </c>
      <c r="D17" s="139" t="s">
        <v>75</v>
      </c>
      <c r="E17" s="161" t="s">
        <v>76</v>
      </c>
      <c r="F17" s="157">
        <v>4810.43</v>
      </c>
      <c r="G17" s="157">
        <v>4183.1388149</v>
      </c>
      <c r="H17" s="157">
        <v>9480.17</v>
      </c>
      <c r="I17" s="157">
        <v>8343.6952698</v>
      </c>
      <c r="J17" s="157">
        <v>17283.03</v>
      </c>
    </row>
    <row r="18" spans="2:10" ht="12.75">
      <c r="B18" s="145"/>
      <c r="C18" s="139"/>
      <c r="D18" s="139"/>
      <c r="E18" s="161" t="s">
        <v>164</v>
      </c>
      <c r="F18" s="157">
        <v>2550.11</v>
      </c>
      <c r="G18" s="157">
        <f>2259.025268702+0.01</f>
        <v>2259.0352687020004</v>
      </c>
      <c r="H18" s="157">
        <v>5033.73</v>
      </c>
      <c r="I18" s="157">
        <v>4469.245269800001</v>
      </c>
      <c r="J18" s="157">
        <v>9321.15</v>
      </c>
    </row>
    <row r="19" spans="2:10" ht="12.75">
      <c r="B19" s="145"/>
      <c r="C19" s="139"/>
      <c r="D19" s="139"/>
      <c r="E19" s="161" t="s">
        <v>77</v>
      </c>
      <c r="F19" s="157">
        <v>1057.71</v>
      </c>
      <c r="G19" s="157">
        <v>865.2680691999999</v>
      </c>
      <c r="H19" s="157">
        <v>2063.34</v>
      </c>
      <c r="I19" s="157">
        <v>1624.6648458999998</v>
      </c>
      <c r="J19" s="157">
        <v>3641.68</v>
      </c>
    </row>
    <row r="20" spans="2:10" ht="12.75">
      <c r="B20" s="145"/>
      <c r="C20" s="139"/>
      <c r="D20" s="139"/>
      <c r="E20" s="139" t="s">
        <v>78</v>
      </c>
      <c r="F20" s="157">
        <v>1055.61</v>
      </c>
      <c r="G20" s="157">
        <v>863.6474151</v>
      </c>
      <c r="H20" s="157">
        <v>2056.99</v>
      </c>
      <c r="I20" s="157">
        <v>1621.1948458999998</v>
      </c>
      <c r="J20" s="157">
        <v>3633.9</v>
      </c>
    </row>
    <row r="21" spans="2:10" ht="12.75">
      <c r="B21" s="145"/>
      <c r="C21" s="139"/>
      <c r="D21" s="139"/>
      <c r="E21" s="139"/>
      <c r="F21" s="157"/>
      <c r="G21" s="157"/>
      <c r="H21" s="162"/>
      <c r="I21" s="157"/>
      <c r="J21" s="157"/>
    </row>
    <row r="22" spans="2:10" ht="15.75">
      <c r="B22" s="145"/>
      <c r="C22" s="139"/>
      <c r="D22" s="163" t="s">
        <v>79</v>
      </c>
      <c r="E22" s="139"/>
      <c r="F22" s="164">
        <f aca="true" t="shared" si="0" ref="F22:J23">+F17+F19</f>
        <v>5868.14</v>
      </c>
      <c r="G22" s="164">
        <f t="shared" si="0"/>
        <v>5048.406884100001</v>
      </c>
      <c r="H22" s="164">
        <f t="shared" si="0"/>
        <v>11543.51</v>
      </c>
      <c r="I22" s="164">
        <f t="shared" si="0"/>
        <v>9968.360115700001</v>
      </c>
      <c r="J22" s="164">
        <f t="shared" si="0"/>
        <v>20924.71</v>
      </c>
    </row>
    <row r="23" spans="2:10" ht="15.75">
      <c r="B23" s="145"/>
      <c r="C23" s="139"/>
      <c r="D23" s="163" t="s">
        <v>80</v>
      </c>
      <c r="E23" s="139"/>
      <c r="F23" s="164">
        <f t="shared" si="0"/>
        <v>3605.7200000000003</v>
      </c>
      <c r="G23" s="164">
        <f>+G18+G20+0.01</f>
        <v>3122.692683802001</v>
      </c>
      <c r="H23" s="164">
        <f t="shared" si="0"/>
        <v>7090.719999999999</v>
      </c>
      <c r="I23" s="164">
        <f t="shared" si="0"/>
        <v>6090.4401157</v>
      </c>
      <c r="J23" s="164">
        <f t="shared" si="0"/>
        <v>12955.05</v>
      </c>
    </row>
    <row r="24" spans="2:10" ht="15.75">
      <c r="B24" s="145"/>
      <c r="C24" s="139"/>
      <c r="D24" s="165"/>
      <c r="E24" s="139"/>
      <c r="F24" s="157"/>
      <c r="G24" s="157"/>
      <c r="H24" s="166"/>
      <c r="I24" s="157"/>
      <c r="J24" s="157"/>
    </row>
    <row r="25" spans="2:10" ht="12.75">
      <c r="B25" s="145"/>
      <c r="C25" s="139" t="s">
        <v>19</v>
      </c>
      <c r="D25" s="139" t="s">
        <v>81</v>
      </c>
      <c r="E25" s="139"/>
      <c r="F25" s="157">
        <v>224.7</v>
      </c>
      <c r="G25" s="157">
        <v>186.28090213699997</v>
      </c>
      <c r="H25" s="157">
        <v>449.83</v>
      </c>
      <c r="I25" s="157">
        <v>372.023820637</v>
      </c>
      <c r="J25" s="157">
        <v>910.81</v>
      </c>
    </row>
    <row r="26" spans="2:10" ht="12.75">
      <c r="B26" s="145"/>
      <c r="C26" s="139"/>
      <c r="D26" s="139" t="s">
        <v>82</v>
      </c>
      <c r="E26" s="139"/>
      <c r="F26" s="157">
        <v>208.94</v>
      </c>
      <c r="G26" s="157">
        <v>174.037867292</v>
      </c>
      <c r="H26" s="157">
        <v>418.86</v>
      </c>
      <c r="I26" s="157">
        <v>346.85382063699996</v>
      </c>
      <c r="J26" s="157">
        <v>850.71</v>
      </c>
    </row>
    <row r="27" spans="2:10" ht="12.75">
      <c r="B27" s="145"/>
      <c r="C27" s="139" t="s">
        <v>21</v>
      </c>
      <c r="D27" s="167" t="s">
        <v>83</v>
      </c>
      <c r="E27" s="139"/>
      <c r="F27" s="157">
        <v>1249.62</v>
      </c>
      <c r="G27" s="157">
        <v>1028.2779070000001</v>
      </c>
      <c r="H27" s="157">
        <v>2599.42</v>
      </c>
      <c r="I27" s="157">
        <v>1968.8906557</v>
      </c>
      <c r="J27" s="157">
        <v>3862.14</v>
      </c>
    </row>
    <row r="28" spans="2:10" ht="12.75">
      <c r="B28" s="145"/>
      <c r="C28" s="139"/>
      <c r="D28" s="167" t="s">
        <v>84</v>
      </c>
      <c r="E28" s="139"/>
      <c r="F28" s="157">
        <v>1249.62</v>
      </c>
      <c r="G28" s="157">
        <v>1028.2779070000001</v>
      </c>
      <c r="H28" s="157">
        <v>2599.42</v>
      </c>
      <c r="I28" s="157">
        <v>1968.8906557</v>
      </c>
      <c r="J28" s="157">
        <v>3862.14</v>
      </c>
    </row>
    <row r="29" spans="2:10" ht="12.75">
      <c r="B29" s="145"/>
      <c r="C29" s="139" t="s">
        <v>23</v>
      </c>
      <c r="D29" s="167" t="s">
        <v>85</v>
      </c>
      <c r="E29" s="139"/>
      <c r="F29" s="157">
        <v>959.61</v>
      </c>
      <c r="G29" s="157">
        <v>821.7015805</v>
      </c>
      <c r="H29" s="157">
        <v>1788.73</v>
      </c>
      <c r="I29" s="157">
        <v>1552.2870011</v>
      </c>
      <c r="J29" s="157">
        <v>3233.61</v>
      </c>
    </row>
    <row r="30" spans="2:10" ht="12.75">
      <c r="B30" s="145"/>
      <c r="C30" s="139"/>
      <c r="D30" s="167" t="s">
        <v>86</v>
      </c>
      <c r="E30" s="139"/>
      <c r="F30" s="157">
        <v>919.21</v>
      </c>
      <c r="G30" s="157">
        <v>790.3779936999999</v>
      </c>
      <c r="H30" s="157">
        <v>1712.92</v>
      </c>
      <c r="I30" s="157">
        <v>1492.9970011</v>
      </c>
      <c r="J30" s="157">
        <v>3107.79</v>
      </c>
    </row>
    <row r="31" spans="2:10" ht="12.75">
      <c r="B31" s="145"/>
      <c r="C31" s="139"/>
      <c r="D31" s="139"/>
      <c r="E31" s="139"/>
      <c r="F31" s="157"/>
      <c r="G31" s="157"/>
      <c r="H31" s="166"/>
      <c r="I31" s="157"/>
      <c r="J31" s="157"/>
    </row>
    <row r="32" spans="2:10" ht="12.75">
      <c r="B32" s="145"/>
      <c r="C32" s="139"/>
      <c r="D32" s="139"/>
      <c r="E32" s="139"/>
      <c r="F32" s="168"/>
      <c r="G32" s="168"/>
      <c r="H32" s="169"/>
      <c r="I32" s="168"/>
      <c r="J32" s="168"/>
    </row>
    <row r="33" spans="2:10" ht="15.75">
      <c r="B33" s="145"/>
      <c r="C33" s="139"/>
      <c r="D33" s="170" t="s">
        <v>87</v>
      </c>
      <c r="E33" s="139"/>
      <c r="F33" s="164">
        <f aca="true" t="shared" si="1" ref="F33:J34">+F22+F25+F27+F29</f>
        <v>8302.07</v>
      </c>
      <c r="G33" s="164">
        <f t="shared" si="1"/>
        <v>7084.667273737002</v>
      </c>
      <c r="H33" s="164">
        <f t="shared" si="1"/>
        <v>16381.49</v>
      </c>
      <c r="I33" s="164">
        <f t="shared" si="1"/>
        <v>13861.561593137</v>
      </c>
      <c r="J33" s="164">
        <f t="shared" si="1"/>
        <v>28931.27</v>
      </c>
    </row>
    <row r="34" spans="2:10" ht="15.75">
      <c r="B34" s="145"/>
      <c r="C34" s="139"/>
      <c r="D34" s="170" t="s">
        <v>88</v>
      </c>
      <c r="E34" s="139"/>
      <c r="F34" s="164">
        <f t="shared" si="1"/>
        <v>5983.490000000001</v>
      </c>
      <c r="G34" s="164">
        <f t="shared" si="1"/>
        <v>5115.386451794001</v>
      </c>
      <c r="H34" s="164">
        <f t="shared" si="1"/>
        <v>11821.92</v>
      </c>
      <c r="I34" s="164">
        <f t="shared" si="1"/>
        <v>9899.181593137</v>
      </c>
      <c r="J34" s="164">
        <f t="shared" si="1"/>
        <v>20775.69</v>
      </c>
    </row>
    <row r="35" spans="2:10" ht="12.75">
      <c r="B35" s="145"/>
      <c r="C35" s="139"/>
      <c r="D35" s="139"/>
      <c r="E35" s="139"/>
      <c r="F35" s="157"/>
      <c r="G35" s="157"/>
      <c r="H35" s="166"/>
      <c r="I35" s="157"/>
      <c r="J35" s="157"/>
    </row>
    <row r="36" spans="2:10" ht="12.75">
      <c r="B36" s="145"/>
      <c r="C36" s="167" t="s">
        <v>89</v>
      </c>
      <c r="D36" s="139"/>
      <c r="E36" s="139"/>
      <c r="F36" s="157">
        <v>940</v>
      </c>
      <c r="G36" s="157">
        <v>776.1167337</v>
      </c>
      <c r="H36" s="157">
        <v>1976.46</v>
      </c>
      <c r="I36" s="157">
        <v>1422.1171322000002</v>
      </c>
      <c r="J36" s="157">
        <v>2671.67</v>
      </c>
    </row>
    <row r="37" spans="2:10" ht="12.75">
      <c r="B37" s="145"/>
      <c r="C37" s="139"/>
      <c r="D37" s="167" t="s">
        <v>90</v>
      </c>
      <c r="E37" s="139"/>
      <c r="F37" s="157">
        <v>922.29</v>
      </c>
      <c r="G37" s="157">
        <v>763.1279266000001</v>
      </c>
      <c r="H37" s="157">
        <v>1944.09</v>
      </c>
      <c r="I37" s="157">
        <v>1399.3371322</v>
      </c>
      <c r="J37" s="157">
        <v>2622.5</v>
      </c>
    </row>
    <row r="38" spans="2:10" ht="12.75">
      <c r="B38" s="145"/>
      <c r="C38" s="139"/>
      <c r="D38" s="139"/>
      <c r="E38" s="139"/>
      <c r="F38" s="168"/>
      <c r="G38" s="168"/>
      <c r="H38" s="169"/>
      <c r="I38" s="168"/>
      <c r="J38" s="168"/>
    </row>
    <row r="39" spans="2:12" ht="15.75">
      <c r="B39" s="171" t="s">
        <v>91</v>
      </c>
      <c r="C39" s="139"/>
      <c r="D39" s="139"/>
      <c r="E39" s="139"/>
      <c r="F39" s="172">
        <f>+F33-F36</f>
        <v>7362.07</v>
      </c>
      <c r="G39" s="172">
        <f>+G33-G36</f>
        <v>6308.550540037002</v>
      </c>
      <c r="H39" s="172">
        <f>+H33-H36</f>
        <v>14405.029999999999</v>
      </c>
      <c r="I39" s="172">
        <f>+I33-I36</f>
        <v>12439.444460936998</v>
      </c>
      <c r="J39" s="172">
        <f>+J33-J36</f>
        <v>26259.6</v>
      </c>
      <c r="L39" s="173"/>
    </row>
    <row r="40" spans="2:10" ht="12.75">
      <c r="B40" s="145"/>
      <c r="C40" s="139"/>
      <c r="D40" s="139"/>
      <c r="E40" s="139"/>
      <c r="F40" s="157"/>
      <c r="G40" s="157"/>
      <c r="H40" s="157"/>
      <c r="I40" s="157"/>
      <c r="J40" s="157"/>
    </row>
    <row r="41" spans="2:10" ht="15.75">
      <c r="B41" s="174" t="s">
        <v>92</v>
      </c>
      <c r="C41" s="175"/>
      <c r="D41" s="175"/>
      <c r="E41" s="176"/>
      <c r="F41" s="164">
        <f>+F34-F37</f>
        <v>5061.200000000001</v>
      </c>
      <c r="G41" s="164">
        <f>+G34-G37</f>
        <v>4352.258525194001</v>
      </c>
      <c r="H41" s="164">
        <f>+H34-H37</f>
        <v>9877.83</v>
      </c>
      <c r="I41" s="164">
        <f>+I34-I37</f>
        <v>8499.844460937</v>
      </c>
      <c r="J41" s="164">
        <f>+J34-J37</f>
        <v>18153.19</v>
      </c>
    </row>
    <row r="42" spans="2:10" ht="12.75">
      <c r="B42" s="145"/>
      <c r="C42" s="139"/>
      <c r="D42" s="139"/>
      <c r="E42" s="139"/>
      <c r="F42" s="157"/>
      <c r="G42" s="157"/>
      <c r="H42" s="166"/>
      <c r="I42" s="157"/>
      <c r="J42" s="157"/>
    </row>
    <row r="43" spans="2:10" ht="15.75">
      <c r="B43" s="159">
        <v>2</v>
      </c>
      <c r="C43" s="160" t="s">
        <v>93</v>
      </c>
      <c r="D43" s="139"/>
      <c r="E43" s="139"/>
      <c r="F43" s="157"/>
      <c r="G43" s="157"/>
      <c r="H43" s="166"/>
      <c r="I43" s="157"/>
      <c r="J43" s="157"/>
    </row>
    <row r="44" spans="2:10" ht="12.75">
      <c r="B44" s="145"/>
      <c r="C44" s="139"/>
      <c r="D44" s="139"/>
      <c r="E44" s="139"/>
      <c r="F44" s="157"/>
      <c r="G44" s="157"/>
      <c r="H44" s="166"/>
      <c r="I44" s="157"/>
      <c r="J44" s="157"/>
    </row>
    <row r="45" spans="2:10" ht="12.75">
      <c r="B45" s="145"/>
      <c r="C45" s="139" t="s">
        <v>17</v>
      </c>
      <c r="D45" s="139" t="s">
        <v>75</v>
      </c>
      <c r="E45" s="161" t="s">
        <v>94</v>
      </c>
      <c r="F45" s="157">
        <v>1458.22</v>
      </c>
      <c r="G45" s="157">
        <v>1251.6681401</v>
      </c>
      <c r="H45" s="157">
        <v>2763.2</v>
      </c>
      <c r="I45" s="157">
        <v>2377.0624254</v>
      </c>
      <c r="J45" s="157">
        <v>4938.12</v>
      </c>
    </row>
    <row r="46" spans="2:10" ht="12.75">
      <c r="B46" s="145"/>
      <c r="C46" s="139"/>
      <c r="D46" s="139"/>
      <c r="E46" s="161" t="s">
        <v>95</v>
      </c>
      <c r="F46" s="157">
        <v>-66.9</v>
      </c>
      <c r="G46" s="157">
        <v>-85.016526126</v>
      </c>
      <c r="H46" s="157">
        <v>-156.15</v>
      </c>
      <c r="I46" s="157">
        <v>-184.79161106499998</v>
      </c>
      <c r="J46" s="157">
        <v>-349.51</v>
      </c>
    </row>
    <row r="47" spans="2:10" ht="15.75">
      <c r="B47" s="145"/>
      <c r="C47" s="139"/>
      <c r="D47" s="163" t="s">
        <v>96</v>
      </c>
      <c r="E47" s="139"/>
      <c r="F47" s="164">
        <f>+F45+F46</f>
        <v>1391.32</v>
      </c>
      <c r="G47" s="164">
        <f>+G45+G46</f>
        <v>1166.6516139740002</v>
      </c>
      <c r="H47" s="164">
        <f>+H45+H46</f>
        <v>2607.0499999999997</v>
      </c>
      <c r="I47" s="164">
        <f>+I45+I46</f>
        <v>2192.270814335</v>
      </c>
      <c r="J47" s="164">
        <f>+J45+J46</f>
        <v>4588.61</v>
      </c>
    </row>
    <row r="48" spans="2:10" ht="12.75">
      <c r="B48" s="145"/>
      <c r="C48" s="139"/>
      <c r="D48" s="139"/>
      <c r="E48" s="139"/>
      <c r="F48" s="157"/>
      <c r="G48" s="157"/>
      <c r="H48" s="166"/>
      <c r="I48" s="157"/>
      <c r="J48" s="157"/>
    </row>
    <row r="49" spans="2:10" ht="12.75">
      <c r="B49" s="145"/>
      <c r="C49" s="139" t="s">
        <v>19</v>
      </c>
      <c r="D49" s="139" t="s">
        <v>97</v>
      </c>
      <c r="E49" s="139"/>
      <c r="F49" s="157">
        <v>39.87</v>
      </c>
      <c r="G49" s="157">
        <v>31.562416194000008</v>
      </c>
      <c r="H49" s="157">
        <v>78.39</v>
      </c>
      <c r="I49" s="157">
        <v>62.147125995</v>
      </c>
      <c r="J49" s="157">
        <v>216.64</v>
      </c>
    </row>
    <row r="50" spans="2:10" ht="12.75">
      <c r="B50" s="145"/>
      <c r="C50" s="139" t="s">
        <v>21</v>
      </c>
      <c r="D50" s="167" t="s">
        <v>98</v>
      </c>
      <c r="E50" s="139"/>
      <c r="F50" s="157">
        <v>202.36</v>
      </c>
      <c r="G50" s="157">
        <v>174.07693596400003</v>
      </c>
      <c r="H50" s="157">
        <v>325.46</v>
      </c>
      <c r="I50" s="157">
        <v>273.972669064</v>
      </c>
      <c r="J50" s="157">
        <v>436.36</v>
      </c>
    </row>
    <row r="51" spans="2:10" ht="12.75">
      <c r="B51" s="145"/>
      <c r="C51" s="139" t="s">
        <v>23</v>
      </c>
      <c r="D51" s="167" t="s">
        <v>99</v>
      </c>
      <c r="E51" s="139"/>
      <c r="F51" s="157">
        <v>245.64</v>
      </c>
      <c r="G51" s="157">
        <v>186.2219725</v>
      </c>
      <c r="H51" s="157">
        <v>434.1</v>
      </c>
      <c r="I51" s="157">
        <v>314.02864830000004</v>
      </c>
      <c r="J51" s="157">
        <v>684.26</v>
      </c>
    </row>
    <row r="52" spans="2:10" ht="12.75">
      <c r="B52" s="145"/>
      <c r="C52" s="139"/>
      <c r="D52" s="139"/>
      <c r="E52" s="139"/>
      <c r="F52" s="168"/>
      <c r="G52" s="168"/>
      <c r="H52" s="169"/>
      <c r="I52" s="168"/>
      <c r="J52" s="168"/>
    </row>
    <row r="53" spans="2:12" ht="15.75">
      <c r="B53" s="145"/>
      <c r="C53" s="139"/>
      <c r="D53" s="160" t="s">
        <v>100</v>
      </c>
      <c r="E53" s="139"/>
      <c r="F53" s="177">
        <f>+F47+F49+F50+F51</f>
        <v>1879.1899999999996</v>
      </c>
      <c r="G53" s="177">
        <f>+G47+G49+G50+G51</f>
        <v>1558.5129386320002</v>
      </c>
      <c r="H53" s="177">
        <f>+H47+H49+H50+H51</f>
        <v>3444.9999999999995</v>
      </c>
      <c r="I53" s="177">
        <f>+I47+I49+I50+I51</f>
        <v>2842.419257694</v>
      </c>
      <c r="J53" s="177">
        <f>+J47+J49+J50+J51</f>
        <v>5925.87</v>
      </c>
      <c r="K53" s="303"/>
      <c r="L53" s="139"/>
    </row>
    <row r="54" spans="2:12" ht="12.75">
      <c r="B54" s="145"/>
      <c r="C54" s="139"/>
      <c r="D54" s="139"/>
      <c r="E54" s="139"/>
      <c r="F54" s="157"/>
      <c r="G54" s="157"/>
      <c r="H54" s="166"/>
      <c r="I54" s="157"/>
      <c r="J54" s="157"/>
      <c r="L54" s="139"/>
    </row>
    <row r="55" spans="2:12" ht="12.75">
      <c r="B55" s="145"/>
      <c r="C55" s="139" t="s">
        <v>101</v>
      </c>
      <c r="D55" s="178" t="s">
        <v>102</v>
      </c>
      <c r="E55" s="139" t="s">
        <v>103</v>
      </c>
      <c r="F55" s="157">
        <v>5.36</v>
      </c>
      <c r="G55" s="157">
        <v>18.1386106</v>
      </c>
      <c r="H55" s="157">
        <v>11.16</v>
      </c>
      <c r="I55" s="157">
        <v>23.978168500000002</v>
      </c>
      <c r="J55" s="157">
        <v>53.36</v>
      </c>
      <c r="L55" s="139"/>
    </row>
    <row r="56" spans="2:12" s="179" customFormat="1" ht="25.5">
      <c r="B56" s="180"/>
      <c r="C56" s="181"/>
      <c r="D56" s="182" t="s">
        <v>104</v>
      </c>
      <c r="E56" s="183" t="s">
        <v>105</v>
      </c>
      <c r="F56" s="184">
        <v>43.8</v>
      </c>
      <c r="G56" s="184">
        <v>48.339156526000004</v>
      </c>
      <c r="H56" s="184">
        <v>33.72</v>
      </c>
      <c r="I56" s="184">
        <v>8.94399832600001</v>
      </c>
      <c r="J56" s="184">
        <v>-142.8</v>
      </c>
      <c r="L56" s="181"/>
    </row>
    <row r="57" spans="2:12" ht="12.75">
      <c r="B57" s="145"/>
      <c r="C57" s="139"/>
      <c r="D57" s="139"/>
      <c r="E57" s="139"/>
      <c r="F57" s="168"/>
      <c r="G57" s="168"/>
      <c r="H57" s="169"/>
      <c r="I57" s="168"/>
      <c r="J57" s="168"/>
      <c r="L57" s="139"/>
    </row>
    <row r="58" spans="2:12" ht="15.75">
      <c r="B58" s="185" t="s">
        <v>106</v>
      </c>
      <c r="C58" s="154"/>
      <c r="D58" s="154"/>
      <c r="E58" s="186"/>
      <c r="F58" s="172">
        <f>+F53-F55-F56</f>
        <v>1830.0299999999997</v>
      </c>
      <c r="G58" s="172">
        <f>+G53-G55-G56-0.01</f>
        <v>1492.0251715060003</v>
      </c>
      <c r="H58" s="172">
        <f>+H53-H55-H56</f>
        <v>3400.12</v>
      </c>
      <c r="I58" s="172">
        <f>+I53-I55-I56</f>
        <v>2809.497090868</v>
      </c>
      <c r="J58" s="172">
        <f>+J53-J55-J56</f>
        <v>6015.31</v>
      </c>
      <c r="K58" s="303"/>
      <c r="L58" s="139"/>
    </row>
    <row r="59" spans="2:12" ht="15.75">
      <c r="B59" s="187"/>
      <c r="C59" s="139"/>
      <c r="D59" s="139"/>
      <c r="E59" s="139"/>
      <c r="F59" s="177"/>
      <c r="G59" s="177"/>
      <c r="H59" s="188"/>
      <c r="I59" s="177"/>
      <c r="J59" s="177"/>
      <c r="L59" s="139"/>
    </row>
    <row r="60" spans="2:12" ht="12.75">
      <c r="B60" s="25" t="s">
        <v>107</v>
      </c>
      <c r="C60" s="26"/>
      <c r="D60" s="26"/>
      <c r="E60" s="26"/>
      <c r="F60" s="157">
        <v>583.29</v>
      </c>
      <c r="G60" s="157">
        <v>482.12</v>
      </c>
      <c r="H60" s="157">
        <v>1083.07</v>
      </c>
      <c r="I60" s="157">
        <v>920.89</v>
      </c>
      <c r="J60" s="157">
        <v>1954.31</v>
      </c>
      <c r="L60" s="139"/>
    </row>
    <row r="61" spans="2:12" ht="15.75">
      <c r="B61" s="189"/>
      <c r="C61" s="139"/>
      <c r="D61" s="139"/>
      <c r="E61" s="139"/>
      <c r="F61" s="177"/>
      <c r="G61" s="177"/>
      <c r="H61" s="188"/>
      <c r="I61" s="177"/>
      <c r="J61" s="177"/>
      <c r="L61" s="139"/>
    </row>
    <row r="62" spans="2:12" ht="15.75">
      <c r="B62" s="190" t="s">
        <v>108</v>
      </c>
      <c r="C62" s="154"/>
      <c r="D62" s="154"/>
      <c r="E62" s="186"/>
      <c r="F62" s="164">
        <f>+F58-F60</f>
        <v>1246.7399999999998</v>
      </c>
      <c r="G62" s="164">
        <f>+G58-G60</f>
        <v>1009.9051715060003</v>
      </c>
      <c r="H62" s="164">
        <f>+H58-H60</f>
        <v>2317.05</v>
      </c>
      <c r="I62" s="164">
        <f>+I58-I60</f>
        <v>1888.6070908680003</v>
      </c>
      <c r="J62" s="164">
        <f>+J58-J60</f>
        <v>4061.0000000000005</v>
      </c>
      <c r="L62" s="304"/>
    </row>
    <row r="63" spans="2:10" ht="12.75">
      <c r="B63" s="145"/>
      <c r="C63" s="139"/>
      <c r="D63" s="139"/>
      <c r="E63" s="139"/>
      <c r="F63" s="191"/>
      <c r="G63" s="192"/>
      <c r="H63" s="162"/>
      <c r="I63" s="157"/>
      <c r="J63" s="157"/>
    </row>
    <row r="64" spans="2:10" ht="15.75">
      <c r="B64" s="159">
        <v>3</v>
      </c>
      <c r="C64" s="170" t="s">
        <v>109</v>
      </c>
      <c r="D64" s="139"/>
      <c r="E64" s="139"/>
      <c r="F64" s="193"/>
      <c r="G64" s="194"/>
      <c r="H64" s="162"/>
      <c r="I64" s="157"/>
      <c r="J64" s="157"/>
    </row>
    <row r="65" spans="2:10" ht="12.75">
      <c r="B65" s="145"/>
      <c r="C65" s="139"/>
      <c r="D65" s="139"/>
      <c r="E65" s="139"/>
      <c r="F65" s="193"/>
      <c r="G65" s="194"/>
      <c r="H65" s="162"/>
      <c r="I65" s="157"/>
      <c r="J65" s="157"/>
    </row>
    <row r="66" spans="2:10" ht="12.75">
      <c r="B66" s="145"/>
      <c r="C66" s="139" t="s">
        <v>17</v>
      </c>
      <c r="D66" s="139" t="s">
        <v>75</v>
      </c>
      <c r="E66" s="161" t="s">
        <v>110</v>
      </c>
      <c r="F66" s="195"/>
      <c r="G66" s="194"/>
      <c r="H66" s="196">
        <v>3709.26</v>
      </c>
      <c r="I66" s="196">
        <v>2898.0454775999997</v>
      </c>
      <c r="J66" s="196">
        <v>2960.79</v>
      </c>
    </row>
    <row r="67" spans="2:10" ht="12.75">
      <c r="B67" s="145"/>
      <c r="C67" s="139"/>
      <c r="D67" s="139"/>
      <c r="E67" s="161" t="s">
        <v>95</v>
      </c>
      <c r="F67" s="193"/>
      <c r="G67" s="194"/>
      <c r="H67" s="157">
        <v>1765.18</v>
      </c>
      <c r="I67" s="157">
        <v>1707.7501693949998</v>
      </c>
      <c r="J67" s="157">
        <v>1666.35</v>
      </c>
    </row>
    <row r="68" spans="2:10" ht="15.75">
      <c r="B68" s="145"/>
      <c r="C68" s="139"/>
      <c r="D68" s="163" t="s">
        <v>96</v>
      </c>
      <c r="E68" s="139"/>
      <c r="F68" s="197"/>
      <c r="G68" s="198"/>
      <c r="H68" s="164">
        <f>+H66+H67</f>
        <v>5474.4400000000005</v>
      </c>
      <c r="I68" s="164">
        <f>+I66+I67</f>
        <v>4605.7956469949995</v>
      </c>
      <c r="J68" s="164">
        <f>+J66+J67</f>
        <v>4627.139999999999</v>
      </c>
    </row>
    <row r="69" spans="2:10" ht="12.75">
      <c r="B69" s="145"/>
      <c r="C69" s="139"/>
      <c r="D69" s="139"/>
      <c r="E69" s="139"/>
      <c r="F69" s="193"/>
      <c r="G69" s="194"/>
      <c r="H69" s="162"/>
      <c r="I69" s="157"/>
      <c r="J69" s="157"/>
    </row>
    <row r="70" spans="2:10" ht="12.75">
      <c r="B70" s="145"/>
      <c r="C70" s="139" t="s">
        <v>19</v>
      </c>
      <c r="D70" s="139" t="s">
        <v>97</v>
      </c>
      <c r="E70" s="139"/>
      <c r="F70" s="193"/>
      <c r="G70" s="194"/>
      <c r="H70" s="157">
        <v>2552.9</v>
      </c>
      <c r="I70" s="157">
        <v>2335.099458261</v>
      </c>
      <c r="J70" s="157">
        <v>2457.35</v>
      </c>
    </row>
    <row r="71" spans="2:10" ht="12.75">
      <c r="B71" s="145"/>
      <c r="C71" s="139" t="s">
        <v>21</v>
      </c>
      <c r="D71" s="167" t="s">
        <v>98</v>
      </c>
      <c r="E71" s="139"/>
      <c r="F71" s="193"/>
      <c r="G71" s="194"/>
      <c r="H71" s="157">
        <v>996.58</v>
      </c>
      <c r="I71" s="157">
        <v>859.0387200999999</v>
      </c>
      <c r="J71" s="157">
        <v>1579.56</v>
      </c>
    </row>
    <row r="72" spans="2:10" ht="12.75">
      <c r="B72" s="145"/>
      <c r="C72" s="139" t="s">
        <v>23</v>
      </c>
      <c r="D72" s="167" t="s">
        <v>99</v>
      </c>
      <c r="E72" s="139"/>
      <c r="F72" s="193"/>
      <c r="G72" s="194"/>
      <c r="H72" s="157">
        <v>3646.4</v>
      </c>
      <c r="I72" s="157">
        <v>3607.1041221</v>
      </c>
      <c r="J72" s="157">
        <v>3711.27</v>
      </c>
    </row>
    <row r="73" spans="2:10" ht="12.75">
      <c r="B73" s="145"/>
      <c r="C73" s="139"/>
      <c r="D73" s="139"/>
      <c r="E73" s="139"/>
      <c r="F73" s="193"/>
      <c r="G73" s="194"/>
      <c r="H73" s="162"/>
      <c r="I73" s="168"/>
      <c r="J73" s="168"/>
    </row>
    <row r="74" spans="2:10" ht="15.75">
      <c r="B74" s="190" t="s">
        <v>111</v>
      </c>
      <c r="C74" s="154"/>
      <c r="D74" s="154"/>
      <c r="E74" s="153"/>
      <c r="F74" s="199"/>
      <c r="G74" s="199"/>
      <c r="H74" s="200">
        <f>+H68+H70+H71+H72</f>
        <v>12670.32</v>
      </c>
      <c r="I74" s="200">
        <f>+I68+I70+I71+I72</f>
        <v>11407.037947456</v>
      </c>
      <c r="J74" s="200">
        <f>+J68+J70+J71+J72</f>
        <v>12375.32</v>
      </c>
    </row>
    <row r="75" spans="2:10" ht="12.75">
      <c r="B75" s="141"/>
      <c r="C75" s="142"/>
      <c r="D75" s="142"/>
      <c r="E75" s="142"/>
      <c r="F75" s="201"/>
      <c r="G75" s="201"/>
      <c r="H75" s="201"/>
      <c r="I75" s="201"/>
      <c r="J75" s="202"/>
    </row>
    <row r="76" spans="2:10" ht="30" customHeight="1">
      <c r="B76" s="278" t="s">
        <v>176</v>
      </c>
      <c r="C76" s="274"/>
      <c r="D76" s="274"/>
      <c r="E76" s="274"/>
      <c r="F76" s="274"/>
      <c r="G76" s="274"/>
      <c r="H76" s="274"/>
      <c r="I76" s="274"/>
      <c r="J76" s="279"/>
    </row>
    <row r="77" spans="2:10" ht="3.75" customHeight="1">
      <c r="B77" s="148"/>
      <c r="C77" s="149"/>
      <c r="D77" s="149"/>
      <c r="E77" s="149"/>
      <c r="F77" s="203"/>
      <c r="G77" s="203"/>
      <c r="H77" s="203"/>
      <c r="I77" s="203"/>
      <c r="J77" s="204"/>
    </row>
    <row r="83" ht="12.75">
      <c r="E83" s="205"/>
    </row>
    <row r="84" ht="12.75">
      <c r="E84" s="205"/>
    </row>
    <row r="85" ht="12.75">
      <c r="E85" s="205"/>
    </row>
    <row r="86" ht="12.75">
      <c r="E86" s="205"/>
    </row>
    <row r="87" spans="5:10" ht="12.75">
      <c r="E87" s="205"/>
      <c r="F87" s="206"/>
      <c r="G87" s="206"/>
      <c r="H87" s="206"/>
      <c r="I87" s="206"/>
      <c r="J87" s="206"/>
    </row>
    <row r="91" ht="13.5" customHeight="1"/>
    <row r="92" spans="6:10" s="11" customFormat="1" ht="12.75">
      <c r="F92" s="207"/>
      <c r="G92" s="207"/>
      <c r="H92" s="207"/>
      <c r="I92" s="207"/>
      <c r="J92" s="207"/>
    </row>
    <row r="93" spans="6:10" s="11" customFormat="1" ht="12.75">
      <c r="F93" s="207"/>
      <c r="G93" s="207"/>
      <c r="H93" s="207"/>
      <c r="I93" s="207"/>
      <c r="J93" s="207"/>
    </row>
    <row r="94" spans="6:10" s="11" customFormat="1" ht="12.75">
      <c r="F94" s="207"/>
      <c r="G94" s="207"/>
      <c r="H94" s="207"/>
      <c r="I94" s="207"/>
      <c r="J94" s="207"/>
    </row>
    <row r="95" spans="6:10" s="11" customFormat="1" ht="12.75">
      <c r="F95" s="207"/>
      <c r="G95" s="207"/>
      <c r="H95" s="207"/>
      <c r="I95" s="207"/>
      <c r="J95" s="207"/>
    </row>
    <row r="96" spans="6:10" s="11" customFormat="1" ht="12.75">
      <c r="F96" s="207"/>
      <c r="G96" s="207"/>
      <c r="H96" s="207"/>
      <c r="I96" s="207"/>
      <c r="J96" s="207"/>
    </row>
    <row r="100" ht="12.75">
      <c r="E100" s="208"/>
    </row>
  </sheetData>
  <sheetProtection/>
  <mergeCells count="4">
    <mergeCell ref="B3:J3"/>
    <mergeCell ref="B5:J5"/>
    <mergeCell ref="B6:J6"/>
    <mergeCell ref="B76:J76"/>
  </mergeCells>
  <printOptions/>
  <pageMargins left="0.75" right="0.75" top="1" bottom="1" header="0.5" footer="0.5"/>
  <pageSetup fitToHeight="1" fitToWidth="1" horizontalDpi="300" verticalDpi="3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zoomScalePageLayoutView="0" workbookViewId="0" topLeftCell="A19">
      <selection activeCell="Q12" sqref="Q12"/>
    </sheetView>
  </sheetViews>
  <sheetFormatPr defaultColWidth="9.140625" defaultRowHeight="12.75"/>
  <cols>
    <col min="1" max="1" width="6.421875" style="137" customWidth="1"/>
    <col min="2" max="2" width="7.57421875" style="137" customWidth="1"/>
    <col min="3" max="3" width="6.7109375" style="137" customWidth="1"/>
    <col min="4" max="5" width="4.7109375" style="137" customWidth="1"/>
    <col min="6" max="7" width="9.140625" style="137" customWidth="1"/>
    <col min="8" max="8" width="3.00390625" style="137" customWidth="1"/>
    <col min="9" max="16384" width="9.140625" style="137" customWidth="1"/>
  </cols>
  <sheetData>
    <row r="6" spans="2:6" ht="12.75">
      <c r="B6" s="209" t="s">
        <v>52</v>
      </c>
      <c r="F6" s="210"/>
    </row>
    <row r="7" spans="2:6" ht="12.75">
      <c r="B7" s="211"/>
      <c r="F7" s="210"/>
    </row>
    <row r="8" spans="2:15" s="179" customFormat="1" ht="52.5" customHeight="1">
      <c r="B8" s="212" t="s">
        <v>112</v>
      </c>
      <c r="C8" s="281" t="s">
        <v>113</v>
      </c>
      <c r="D8" s="281"/>
      <c r="E8" s="281"/>
      <c r="F8" s="281"/>
      <c r="G8" s="281"/>
      <c r="H8" s="281"/>
      <c r="I8" s="281"/>
      <c r="J8" s="281"/>
      <c r="K8" s="281"/>
      <c r="L8" s="281"/>
      <c r="M8" s="281"/>
      <c r="N8" s="281"/>
      <c r="O8" s="281"/>
    </row>
    <row r="9" spans="2:6" ht="12.75">
      <c r="B9" s="205" t="s">
        <v>114</v>
      </c>
      <c r="F9" s="210"/>
    </row>
    <row r="10" spans="2:6" ht="12.75">
      <c r="B10" s="213" t="s">
        <v>115</v>
      </c>
      <c r="C10" s="137" t="s">
        <v>116</v>
      </c>
      <c r="F10" s="210"/>
    </row>
    <row r="11" spans="2:6" ht="12.75">
      <c r="B11" s="205" t="s">
        <v>117</v>
      </c>
      <c r="F11" s="210"/>
    </row>
    <row r="12" spans="2:9" ht="12.75">
      <c r="B12" s="205"/>
      <c r="C12" s="137" t="s">
        <v>75</v>
      </c>
      <c r="D12" s="214" t="s">
        <v>118</v>
      </c>
      <c r="E12" s="137" t="s">
        <v>119</v>
      </c>
      <c r="F12" s="210"/>
      <c r="H12" s="215" t="s">
        <v>40</v>
      </c>
      <c r="I12" s="137" t="s">
        <v>177</v>
      </c>
    </row>
    <row r="13" spans="2:15" s="179" customFormat="1" ht="40.5" customHeight="1">
      <c r="B13" s="216" t="s">
        <v>120</v>
      </c>
      <c r="C13" s="217"/>
      <c r="D13" s="218" t="s">
        <v>118</v>
      </c>
      <c r="E13" s="217" t="s">
        <v>121</v>
      </c>
      <c r="F13" s="219"/>
      <c r="G13" s="217"/>
      <c r="H13" s="220" t="s">
        <v>40</v>
      </c>
      <c r="I13" s="263" t="s">
        <v>122</v>
      </c>
      <c r="J13" s="263"/>
      <c r="K13" s="263"/>
      <c r="L13" s="263"/>
      <c r="M13" s="263"/>
      <c r="N13" s="263"/>
      <c r="O13" s="263"/>
    </row>
    <row r="14" spans="2:8" ht="12.75">
      <c r="B14" s="205"/>
      <c r="C14"/>
      <c r="D14"/>
      <c r="E14"/>
      <c r="F14"/>
      <c r="G14"/>
      <c r="H14" s="215"/>
    </row>
    <row r="15" spans="2:9" ht="12.75">
      <c r="B15" s="205"/>
      <c r="C15" t="s">
        <v>123</v>
      </c>
      <c r="D15"/>
      <c r="E15"/>
      <c r="F15"/>
      <c r="G15"/>
      <c r="H15" s="215" t="s">
        <v>40</v>
      </c>
      <c r="I15" s="137" t="s">
        <v>124</v>
      </c>
    </row>
    <row r="16" spans="2:7" ht="12.75">
      <c r="B16" s="205"/>
      <c r="C16" s="221"/>
      <c r="D16" s="221"/>
      <c r="E16" s="221"/>
      <c r="F16" s="222"/>
      <c r="G16" s="221"/>
    </row>
    <row r="17" spans="2:15" ht="27.75" customHeight="1">
      <c r="B17" s="205"/>
      <c r="C17" s="217" t="s">
        <v>99</v>
      </c>
      <c r="D17" s="217"/>
      <c r="E17" s="217"/>
      <c r="F17" s="219"/>
      <c r="G17" s="217"/>
      <c r="H17" s="220" t="s">
        <v>40</v>
      </c>
      <c r="I17" s="281" t="s">
        <v>125</v>
      </c>
      <c r="J17" s="281"/>
      <c r="K17" s="281"/>
      <c r="L17" s="281"/>
      <c r="M17" s="281"/>
      <c r="N17" s="281"/>
      <c r="O17" s="281"/>
    </row>
    <row r="18" spans="2:7" ht="12.75">
      <c r="B18" s="205"/>
      <c r="C18" s="221"/>
      <c r="D18" s="221"/>
      <c r="E18" s="221"/>
      <c r="F18" s="222"/>
      <c r="G18" s="221"/>
    </row>
    <row r="19" spans="2:15" ht="12.75">
      <c r="B19" s="205"/>
      <c r="C19" s="221" t="s">
        <v>98</v>
      </c>
      <c r="D19" s="221"/>
      <c r="E19" s="221"/>
      <c r="F19" s="222"/>
      <c r="G19" s="221"/>
      <c r="H19" s="215" t="s">
        <v>40</v>
      </c>
      <c r="I19" s="263" t="s">
        <v>126</v>
      </c>
      <c r="J19" s="263"/>
      <c r="K19" s="263"/>
      <c r="L19" s="263"/>
      <c r="M19" s="263"/>
      <c r="N19" s="263"/>
      <c r="O19" s="263"/>
    </row>
    <row r="20" spans="3:7" ht="12.75">
      <c r="C20" s="221"/>
      <c r="D20" s="221"/>
      <c r="E20" s="221"/>
      <c r="F20" s="222"/>
      <c r="G20" s="221"/>
    </row>
    <row r="21" spans="2:15" s="179" customFormat="1" ht="26.25" customHeight="1">
      <c r="B21" s="212" t="s">
        <v>127</v>
      </c>
      <c r="C21" s="280" t="s">
        <v>128</v>
      </c>
      <c r="D21" s="280"/>
      <c r="E21" s="280"/>
      <c r="F21" s="280"/>
      <c r="G21" s="280"/>
      <c r="H21" s="280"/>
      <c r="I21" s="280"/>
      <c r="J21" s="280"/>
      <c r="K21" s="280"/>
      <c r="L21" s="280"/>
      <c r="M21" s="280"/>
      <c r="N21" s="280"/>
      <c r="O21" s="280"/>
    </row>
    <row r="22" spans="2:7" ht="12.75">
      <c r="B22" s="205"/>
      <c r="C22" s="221"/>
      <c r="D22" s="221"/>
      <c r="E22" s="221"/>
      <c r="F22" s="222"/>
      <c r="G22" s="221"/>
    </row>
    <row r="23" spans="2:15" s="179" customFormat="1" ht="39.75" customHeight="1">
      <c r="B23" s="223" t="s">
        <v>129</v>
      </c>
      <c r="C23" s="280" t="s">
        <v>130</v>
      </c>
      <c r="D23" s="280"/>
      <c r="E23" s="280"/>
      <c r="F23" s="280"/>
      <c r="G23" s="280"/>
      <c r="H23" s="280"/>
      <c r="I23" s="280"/>
      <c r="J23" s="280"/>
      <c r="K23" s="280"/>
      <c r="L23" s="280"/>
      <c r="M23" s="280"/>
      <c r="N23" s="280"/>
      <c r="O23" s="280"/>
    </row>
    <row r="24" spans="2:7" ht="12.75">
      <c r="B24" s="205"/>
      <c r="C24" s="221"/>
      <c r="D24" s="221"/>
      <c r="E24" s="221"/>
      <c r="F24" s="222"/>
      <c r="G24" s="221"/>
    </row>
    <row r="25" spans="2:15" ht="26.25" customHeight="1">
      <c r="B25" s="224" t="s">
        <v>131</v>
      </c>
      <c r="C25" s="280" t="s">
        <v>132</v>
      </c>
      <c r="D25" s="281"/>
      <c r="E25" s="281"/>
      <c r="F25" s="281"/>
      <c r="G25" s="281"/>
      <c r="H25" s="281"/>
      <c r="I25" s="281"/>
      <c r="J25" s="281"/>
      <c r="K25" s="281"/>
      <c r="L25" s="281"/>
      <c r="M25" s="281"/>
      <c r="N25" s="281"/>
      <c r="O25" s="281"/>
    </row>
    <row r="26" spans="2:7" ht="12.75">
      <c r="B26" s="205"/>
      <c r="C26" s="221"/>
      <c r="D26" s="221"/>
      <c r="E26" s="221"/>
      <c r="F26" s="222"/>
      <c r="G26" s="221"/>
    </row>
    <row r="27" spans="2:7" ht="12.75">
      <c r="B27" s="205" t="s">
        <v>117</v>
      </c>
      <c r="C27" s="221"/>
      <c r="D27" s="221"/>
      <c r="E27" s="221"/>
      <c r="F27" s="222"/>
      <c r="G27" s="221"/>
    </row>
    <row r="28" spans="3:7" ht="12.75">
      <c r="C28" s="221"/>
      <c r="D28" s="221"/>
      <c r="E28" s="221"/>
      <c r="F28" s="222"/>
      <c r="G28" s="221"/>
    </row>
    <row r="29" spans="2:7" ht="12.75">
      <c r="B29" s="205"/>
      <c r="C29" s="221"/>
      <c r="D29" s="221"/>
      <c r="E29" s="221"/>
      <c r="F29" s="222"/>
      <c r="G29" s="221"/>
    </row>
    <row r="30" spans="2:6" ht="12.75">
      <c r="B30" s="205"/>
      <c r="F30" s="210"/>
    </row>
    <row r="31" ht="12.75">
      <c r="F31" s="210"/>
    </row>
    <row r="32" spans="2:15" ht="12.75">
      <c r="B32" s="205" t="s">
        <v>133</v>
      </c>
      <c r="C32" s="225"/>
      <c r="D32" s="225"/>
      <c r="I32" s="225"/>
      <c r="L32" s="282" t="s">
        <v>134</v>
      </c>
      <c r="M32" s="282"/>
      <c r="N32" s="282"/>
      <c r="O32" s="282"/>
    </row>
    <row r="33" spans="2:10" ht="12.75">
      <c r="B33" s="205" t="s">
        <v>135</v>
      </c>
      <c r="C33" s="205"/>
      <c r="D33" s="205"/>
      <c r="I33" s="205"/>
      <c r="J33" s="225"/>
    </row>
    <row r="34" spans="2:11" ht="12.75">
      <c r="B34" s="205" t="s">
        <v>136</v>
      </c>
      <c r="C34" s="205"/>
      <c r="D34" s="205"/>
      <c r="I34" s="205"/>
      <c r="J34" s="225"/>
      <c r="K34" s="225"/>
    </row>
    <row r="35" spans="2:11" ht="12.75">
      <c r="B35" s="226" t="s">
        <v>137</v>
      </c>
      <c r="C35" s="225"/>
      <c r="D35" s="225"/>
      <c r="I35" s="225"/>
      <c r="J35" s="227"/>
      <c r="K35" s="227"/>
    </row>
    <row r="36" spans="2:14" ht="12.75">
      <c r="B36" s="205" t="s">
        <v>138</v>
      </c>
      <c r="C36" s="225"/>
      <c r="D36" s="225"/>
      <c r="J36" s="227"/>
      <c r="L36" s="137" t="s">
        <v>139</v>
      </c>
      <c r="N36" s="228" t="s">
        <v>140</v>
      </c>
    </row>
    <row r="41" spans="3:14" s="11" customFormat="1" ht="12.75">
      <c r="C41" s="12"/>
      <c r="D41" s="229"/>
      <c r="E41" s="230"/>
      <c r="F41" s="231"/>
      <c r="G41" s="231"/>
      <c r="J41" s="232"/>
      <c r="K41" s="232"/>
      <c r="L41" s="230"/>
      <c r="M41" s="14"/>
      <c r="N41" s="26"/>
    </row>
    <row r="42" spans="3:14" s="11" customFormat="1" ht="12.75">
      <c r="C42" s="12"/>
      <c r="D42" s="229"/>
      <c r="E42" s="230"/>
      <c r="F42" s="231"/>
      <c r="G42" s="231"/>
      <c r="J42" s="232"/>
      <c r="K42" s="232"/>
      <c r="L42" s="230"/>
      <c r="M42" s="14"/>
      <c r="N42" s="26"/>
    </row>
    <row r="43" spans="3:14" s="11" customFormat="1" ht="12.75">
      <c r="C43" s="12"/>
      <c r="D43" s="229"/>
      <c r="E43" s="230"/>
      <c r="F43" s="231"/>
      <c r="G43" s="231"/>
      <c r="J43" s="232"/>
      <c r="K43" s="232"/>
      <c r="L43" s="230"/>
      <c r="M43" s="14"/>
      <c r="N43" s="26"/>
    </row>
    <row r="44" spans="3:14" s="11" customFormat="1" ht="12.75">
      <c r="C44" s="12"/>
      <c r="D44" s="229"/>
      <c r="E44" s="230"/>
      <c r="F44" s="231"/>
      <c r="G44" s="231"/>
      <c r="J44" s="232"/>
      <c r="K44" s="232"/>
      <c r="L44" s="230"/>
      <c r="M44" s="14"/>
      <c r="N44" s="26"/>
    </row>
    <row r="45" spans="3:14" s="11" customFormat="1" ht="12.75">
      <c r="C45" s="12"/>
      <c r="D45" s="229"/>
      <c r="E45" s="230"/>
      <c r="F45" s="231"/>
      <c r="G45" s="231"/>
      <c r="J45" s="232"/>
      <c r="K45" s="232"/>
      <c r="L45" s="230"/>
      <c r="M45" s="14"/>
      <c r="N45" s="26"/>
    </row>
    <row r="46" spans="2:7" ht="12.75">
      <c r="B46" s="205"/>
      <c r="C46" s="221"/>
      <c r="D46" s="221"/>
      <c r="E46" s="221"/>
      <c r="F46" s="222"/>
      <c r="G46" s="221"/>
    </row>
    <row r="56" spans="3:14" ht="12.75">
      <c r="C56" s="233"/>
      <c r="D56" s="233"/>
      <c r="E56" s="233"/>
      <c r="F56" s="233"/>
      <c r="G56" s="233"/>
      <c r="H56" s="233"/>
      <c r="I56" s="233"/>
      <c r="J56" s="233"/>
      <c r="K56" s="233"/>
      <c r="L56" s="233"/>
      <c r="M56" s="233"/>
      <c r="N56" s="233"/>
    </row>
    <row r="66" ht="40.5" customHeight="1"/>
  </sheetData>
  <sheetProtection/>
  <mergeCells count="8">
    <mergeCell ref="C21:O21"/>
    <mergeCell ref="C23:O23"/>
    <mergeCell ref="C25:O25"/>
    <mergeCell ref="L32:O32"/>
    <mergeCell ref="C8:O8"/>
    <mergeCell ref="I13:O13"/>
    <mergeCell ref="I17:O17"/>
    <mergeCell ref="I19:O19"/>
  </mergeCells>
  <printOptions/>
  <pageMargins left="0.75" right="0.75" top="1" bottom="1" header="0.5" footer="0.5"/>
  <pageSetup fitToHeight="1" fitToWidth="1" horizontalDpi="300" verticalDpi="3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B2:F47"/>
  <sheetViews>
    <sheetView zoomScalePageLayoutView="0" workbookViewId="0" topLeftCell="A1">
      <selection activeCell="C38" sqref="C38:D38"/>
    </sheetView>
  </sheetViews>
  <sheetFormatPr defaultColWidth="9.140625" defaultRowHeight="12.75"/>
  <cols>
    <col min="1" max="1" width="9.140625" style="234" customWidth="1"/>
    <col min="2" max="2" width="60.00390625" style="234" customWidth="1"/>
    <col min="3" max="3" width="14.00390625" style="234" customWidth="1"/>
    <col min="4" max="4" width="7.140625" style="234" customWidth="1"/>
    <col min="5" max="5" width="9.421875" style="234" customWidth="1"/>
    <col min="6" max="6" width="13.28125" style="234" customWidth="1"/>
    <col min="7" max="7" width="9.140625" style="234" customWidth="1"/>
    <col min="8" max="8" width="73.28125" style="234" customWidth="1"/>
    <col min="9" max="16384" width="9.140625" style="234" customWidth="1"/>
  </cols>
  <sheetData>
    <row r="2" spans="2:6" ht="15.75">
      <c r="B2" s="283" t="s">
        <v>166</v>
      </c>
      <c r="C2" s="283"/>
      <c r="D2" s="283"/>
      <c r="E2" s="283"/>
      <c r="F2" s="283"/>
    </row>
    <row r="3" spans="2:6" ht="15.75">
      <c r="B3" s="284" t="s">
        <v>169</v>
      </c>
      <c r="C3" s="284"/>
      <c r="D3" s="284"/>
      <c r="E3" s="284"/>
      <c r="F3" s="284"/>
    </row>
    <row r="4" spans="3:6" ht="15.75">
      <c r="C4" s="235"/>
      <c r="D4" s="235"/>
      <c r="E4" s="235"/>
      <c r="F4" s="260" t="s">
        <v>141</v>
      </c>
    </row>
    <row r="5" spans="2:6" s="236" customFormat="1" ht="36" customHeight="1">
      <c r="B5" s="261" t="s">
        <v>172</v>
      </c>
      <c r="C5" s="285" t="s">
        <v>167</v>
      </c>
      <c r="D5" s="286"/>
      <c r="E5" s="285" t="s">
        <v>168</v>
      </c>
      <c r="F5" s="287"/>
    </row>
    <row r="6" spans="2:6" ht="15.75">
      <c r="B6" s="237"/>
      <c r="C6" s="238"/>
      <c r="D6" s="239"/>
      <c r="E6" s="238"/>
      <c r="F6" s="240"/>
    </row>
    <row r="7" spans="2:6" ht="15.75">
      <c r="B7" s="243" t="s">
        <v>171</v>
      </c>
      <c r="C7" s="290"/>
      <c r="D7" s="291"/>
      <c r="E7" s="290"/>
      <c r="F7" s="291"/>
    </row>
    <row r="8" spans="2:6" ht="15.75">
      <c r="B8" s="244" t="s">
        <v>142</v>
      </c>
      <c r="C8" s="288">
        <v>767.736556</v>
      </c>
      <c r="D8" s="289"/>
      <c r="E8" s="288">
        <v>378.017952</v>
      </c>
      <c r="F8" s="289"/>
    </row>
    <row r="9" spans="2:6" ht="15.75">
      <c r="B9" s="244" t="s">
        <v>143</v>
      </c>
      <c r="C9" s="288">
        <v>15974.3456671</v>
      </c>
      <c r="D9" s="289"/>
      <c r="E9" s="288">
        <v>15329.397687912</v>
      </c>
      <c r="F9" s="289"/>
    </row>
    <row r="10" spans="2:6" ht="15.75">
      <c r="B10" s="244" t="s">
        <v>144</v>
      </c>
      <c r="C10" s="288"/>
      <c r="D10" s="289"/>
      <c r="E10" s="288"/>
      <c r="F10" s="289"/>
    </row>
    <row r="11" spans="2:6" ht="15.75">
      <c r="B11" s="243" t="s">
        <v>145</v>
      </c>
      <c r="C11" s="288">
        <v>531.854899649</v>
      </c>
      <c r="D11" s="289"/>
      <c r="E11" s="288">
        <v>764.7806806</v>
      </c>
      <c r="F11" s="289"/>
    </row>
    <row r="12" spans="2:6" ht="15.75">
      <c r="B12" s="244" t="s">
        <v>144</v>
      </c>
      <c r="C12" s="288"/>
      <c r="D12" s="289"/>
      <c r="E12" s="288"/>
      <c r="F12" s="289"/>
    </row>
    <row r="13" spans="2:6" ht="15.75">
      <c r="B13" s="243" t="s">
        <v>146</v>
      </c>
      <c r="C13" s="288">
        <v>850.53</v>
      </c>
      <c r="D13" s="289"/>
      <c r="E13" s="288">
        <v>850.31</v>
      </c>
      <c r="F13" s="289"/>
    </row>
    <row r="14" spans="2:6" ht="15.75">
      <c r="B14" s="244" t="s">
        <v>144</v>
      </c>
      <c r="C14" s="247"/>
      <c r="D14" s="248"/>
      <c r="E14" s="247"/>
      <c r="F14" s="249"/>
    </row>
    <row r="15" spans="2:6" ht="15.75">
      <c r="B15" s="250" t="s">
        <v>147</v>
      </c>
      <c r="C15" s="292">
        <f>SUM(C8:C13)</f>
        <v>18124.467122749</v>
      </c>
      <c r="D15" s="293"/>
      <c r="E15" s="292">
        <f>SUM(E8:E13)</f>
        <v>17322.506320512002</v>
      </c>
      <c r="F15" s="293"/>
    </row>
    <row r="16" spans="2:6" ht="15.75">
      <c r="B16" s="244" t="s">
        <v>144</v>
      </c>
      <c r="C16" s="251"/>
      <c r="D16" s="252"/>
      <c r="E16" s="251"/>
      <c r="F16" s="253"/>
    </row>
    <row r="17" spans="2:6" ht="15.75">
      <c r="B17" s="243" t="s">
        <v>148</v>
      </c>
      <c r="C17" s="288">
        <v>9272.791352586999</v>
      </c>
      <c r="D17" s="294"/>
      <c r="E17" s="288">
        <v>8722.593048895</v>
      </c>
      <c r="F17" s="289"/>
    </row>
    <row r="18" spans="2:6" ht="15.75">
      <c r="B18" s="244" t="s">
        <v>144</v>
      </c>
      <c r="C18" s="245"/>
      <c r="D18" s="254"/>
      <c r="E18" s="245"/>
      <c r="F18" s="246"/>
    </row>
    <row r="19" spans="2:6" ht="15.75">
      <c r="B19" s="243" t="s">
        <v>170</v>
      </c>
      <c r="C19" s="288">
        <v>4597.48058125</v>
      </c>
      <c r="D19" s="294"/>
      <c r="E19" s="288">
        <v>3849.84338423</v>
      </c>
      <c r="F19" s="289"/>
    </row>
    <row r="20" spans="2:6" ht="15.75">
      <c r="B20" s="244" t="s">
        <v>144</v>
      </c>
      <c r="C20" s="245"/>
      <c r="D20" s="254"/>
      <c r="E20" s="245"/>
      <c r="F20" s="246"/>
    </row>
    <row r="21" spans="2:6" ht="15.75">
      <c r="B21" s="243" t="s">
        <v>149</v>
      </c>
      <c r="C21" s="288"/>
      <c r="D21" s="294"/>
      <c r="E21" s="288"/>
      <c r="F21" s="289"/>
    </row>
    <row r="22" spans="2:6" ht="15.75">
      <c r="B22" s="244" t="s">
        <v>150</v>
      </c>
      <c r="C22" s="288">
        <v>5455.8344277</v>
      </c>
      <c r="D22" s="294"/>
      <c r="E22" s="288">
        <v>4224.726903</v>
      </c>
      <c r="F22" s="289"/>
    </row>
    <row r="23" spans="2:6" ht="15.75">
      <c r="B23" s="244" t="s">
        <v>151</v>
      </c>
      <c r="C23" s="288">
        <v>762.789153176</v>
      </c>
      <c r="D23" s="294"/>
      <c r="E23" s="288">
        <v>616.054884525</v>
      </c>
      <c r="F23" s="289"/>
    </row>
    <row r="24" spans="2:6" ht="15.75">
      <c r="B24" s="244" t="s">
        <v>152</v>
      </c>
      <c r="C24" s="288">
        <v>905.619304149</v>
      </c>
      <c r="D24" s="294"/>
      <c r="E24" s="288">
        <v>1809.4091691</v>
      </c>
      <c r="F24" s="289"/>
    </row>
    <row r="25" spans="2:6" ht="15.75">
      <c r="B25" s="244" t="s">
        <v>153</v>
      </c>
      <c r="C25" s="288">
        <v>344.948532078</v>
      </c>
      <c r="D25" s="294"/>
      <c r="E25" s="288">
        <v>240.58620464499998</v>
      </c>
      <c r="F25" s="289"/>
    </row>
    <row r="26" spans="2:6" ht="15.75">
      <c r="B26" s="244" t="s">
        <v>154</v>
      </c>
      <c r="C26" s="288">
        <v>1168.003567468</v>
      </c>
      <c r="D26" s="294"/>
      <c r="E26" s="288">
        <v>1403.6534321</v>
      </c>
      <c r="F26" s="289"/>
    </row>
    <row r="27" spans="2:6" ht="15.75">
      <c r="B27" s="244" t="s">
        <v>155</v>
      </c>
      <c r="C27" s="245"/>
      <c r="D27" s="255"/>
      <c r="E27" s="245"/>
      <c r="F27" s="256"/>
    </row>
    <row r="28" spans="2:6" ht="21" customHeight="1">
      <c r="B28" s="243" t="s">
        <v>156</v>
      </c>
      <c r="C28" s="288"/>
      <c r="D28" s="294"/>
      <c r="E28" s="288"/>
      <c r="F28" s="289"/>
    </row>
    <row r="29" spans="2:6" ht="15.75">
      <c r="B29" s="244" t="s">
        <v>157</v>
      </c>
      <c r="C29" s="288">
        <v>4258.142965076</v>
      </c>
      <c r="D29" s="294"/>
      <c r="E29" s="288">
        <v>3403.4181839390003</v>
      </c>
      <c r="F29" s="289"/>
    </row>
    <row r="30" spans="2:6" ht="15.75">
      <c r="B30" s="244" t="s">
        <v>158</v>
      </c>
      <c r="C30" s="288">
        <v>124.84683065</v>
      </c>
      <c r="D30" s="294"/>
      <c r="E30" s="288">
        <v>140.9325199</v>
      </c>
      <c r="F30" s="289"/>
    </row>
    <row r="31" spans="2:6" ht="15.75">
      <c r="B31" s="244"/>
      <c r="C31" s="245"/>
      <c r="D31" s="254"/>
      <c r="E31" s="245"/>
      <c r="F31" s="246"/>
    </row>
    <row r="32" spans="2:6" ht="15.75">
      <c r="B32" s="257" t="s">
        <v>159</v>
      </c>
      <c r="C32" s="295">
        <f>+SUM(C22:D26)-SUM(C29:D30)-0.01</f>
        <v>4254.1951888449985</v>
      </c>
      <c r="D32" s="296"/>
      <c r="E32" s="295">
        <f>+SUM(E22:F26)-SUM(E29:F30)</f>
        <v>4750.079889531002</v>
      </c>
      <c r="F32" s="296"/>
    </row>
    <row r="33" spans="2:6" ht="15.75">
      <c r="B33" s="258" t="s">
        <v>155</v>
      </c>
      <c r="C33" s="295"/>
      <c r="D33" s="299"/>
      <c r="E33" s="295"/>
      <c r="F33" s="296"/>
    </row>
    <row r="34" spans="2:6" ht="15.75" hidden="1">
      <c r="B34" s="243" t="s">
        <v>160</v>
      </c>
      <c r="C34" s="288" t="s">
        <v>40</v>
      </c>
      <c r="D34" s="294"/>
      <c r="E34" s="288" t="s">
        <v>40</v>
      </c>
      <c r="F34" s="289"/>
    </row>
    <row r="35" spans="2:6" ht="15.75" hidden="1">
      <c r="B35" s="243" t="s">
        <v>161</v>
      </c>
      <c r="C35" s="297"/>
      <c r="D35" s="298"/>
      <c r="E35" s="297"/>
      <c r="F35" s="298"/>
    </row>
    <row r="36" spans="2:6" ht="15.75" hidden="1">
      <c r="B36" s="243"/>
      <c r="C36" s="288"/>
      <c r="D36" s="294"/>
      <c r="E36" s="288"/>
      <c r="F36" s="289"/>
    </row>
    <row r="37" spans="2:6" ht="15.75" hidden="1">
      <c r="B37" s="243" t="s">
        <v>162</v>
      </c>
      <c r="C37" s="288" t="s">
        <v>40</v>
      </c>
      <c r="D37" s="294"/>
      <c r="E37" s="288" t="s">
        <v>40</v>
      </c>
      <c r="F37" s="289"/>
    </row>
    <row r="38" spans="2:6" ht="15.75">
      <c r="B38" s="250" t="s">
        <v>147</v>
      </c>
      <c r="C38" s="292">
        <f>+C17+C19+C32</f>
        <v>18124.467122682</v>
      </c>
      <c r="D38" s="302"/>
      <c r="E38" s="292">
        <f>+E17+E19+E32-0.01</f>
        <v>17322.506322656005</v>
      </c>
      <c r="F38" s="293"/>
    </row>
    <row r="39" spans="2:6" ht="15.75">
      <c r="B39" s="300" t="s">
        <v>144</v>
      </c>
      <c r="C39" s="300"/>
      <c r="D39" s="300"/>
      <c r="E39" s="300"/>
      <c r="F39" s="300"/>
    </row>
    <row r="40" spans="2:6" ht="31.5" customHeight="1" hidden="1">
      <c r="B40" s="301" t="s">
        <v>163</v>
      </c>
      <c r="C40" s="301"/>
      <c r="D40" s="301"/>
      <c r="E40" s="301"/>
      <c r="F40" s="301"/>
    </row>
    <row r="41" spans="2:6" ht="15.75" hidden="1">
      <c r="B41" s="241"/>
      <c r="C41" s="242"/>
      <c r="D41" s="242"/>
      <c r="E41" s="242"/>
      <c r="F41" s="242"/>
    </row>
    <row r="42" spans="2:6" ht="15.75" hidden="1">
      <c r="B42" s="241"/>
      <c r="C42" s="242"/>
      <c r="D42" s="242"/>
      <c r="E42" s="242"/>
      <c r="F42" s="242"/>
    </row>
    <row r="43" spans="2:6" ht="15.75" hidden="1">
      <c r="B43" s="241"/>
      <c r="C43" s="242"/>
      <c r="D43" s="242"/>
      <c r="E43" s="242"/>
      <c r="F43" s="242"/>
    </row>
    <row r="44" spans="2:6" ht="15.75" hidden="1">
      <c r="B44" s="241"/>
      <c r="C44" s="242"/>
      <c r="D44" s="242"/>
      <c r="E44" s="242"/>
      <c r="F44" s="242"/>
    </row>
    <row r="45" spans="2:6" ht="15.75" hidden="1">
      <c r="B45" s="241"/>
      <c r="C45" s="242"/>
      <c r="D45" s="242"/>
      <c r="E45" s="242"/>
      <c r="F45" s="242"/>
    </row>
    <row r="46" spans="2:6" ht="15.75" hidden="1">
      <c r="B46" s="241"/>
      <c r="C46" s="242"/>
      <c r="D46" s="242"/>
      <c r="E46" s="242"/>
      <c r="F46" s="242"/>
    </row>
    <row r="47" spans="2:6" ht="15.75" hidden="1">
      <c r="B47" s="241"/>
      <c r="C47" s="242"/>
      <c r="D47" s="242"/>
      <c r="E47" s="242"/>
      <c r="F47" s="242"/>
    </row>
    <row r="48" ht="15.75" hidden="1"/>
  </sheetData>
  <sheetProtection/>
  <mergeCells count="58">
    <mergeCell ref="B39:F39"/>
    <mergeCell ref="B40:F40"/>
    <mergeCell ref="C37:D37"/>
    <mergeCell ref="E37:F37"/>
    <mergeCell ref="C38:D38"/>
    <mergeCell ref="E38:F38"/>
    <mergeCell ref="C35:D35"/>
    <mergeCell ref="E35:F35"/>
    <mergeCell ref="C36:D36"/>
    <mergeCell ref="E36:F36"/>
    <mergeCell ref="C33:D33"/>
    <mergeCell ref="E33:F33"/>
    <mergeCell ref="C34:D34"/>
    <mergeCell ref="E34:F34"/>
    <mergeCell ref="C30:D30"/>
    <mergeCell ref="E30:F30"/>
    <mergeCell ref="C32:D32"/>
    <mergeCell ref="E32:F32"/>
    <mergeCell ref="C28:D28"/>
    <mergeCell ref="E28:F28"/>
    <mergeCell ref="C29:D29"/>
    <mergeCell ref="E29:F29"/>
    <mergeCell ref="C25:D25"/>
    <mergeCell ref="E25:F25"/>
    <mergeCell ref="C26:D26"/>
    <mergeCell ref="E26:F26"/>
    <mergeCell ref="C23:D23"/>
    <mergeCell ref="E23:F23"/>
    <mergeCell ref="C24:D24"/>
    <mergeCell ref="E24:F24"/>
    <mergeCell ref="C21:D21"/>
    <mergeCell ref="E21:F21"/>
    <mergeCell ref="C22:D22"/>
    <mergeCell ref="E22:F22"/>
    <mergeCell ref="C17:D17"/>
    <mergeCell ref="E17:F17"/>
    <mergeCell ref="C19:D19"/>
    <mergeCell ref="E19:F19"/>
    <mergeCell ref="C13:D13"/>
    <mergeCell ref="E13:F13"/>
    <mergeCell ref="C15:D15"/>
    <mergeCell ref="E15:F15"/>
    <mergeCell ref="C11:D11"/>
    <mergeCell ref="E11:F11"/>
    <mergeCell ref="C12:D12"/>
    <mergeCell ref="E12:F12"/>
    <mergeCell ref="C10:D10"/>
    <mergeCell ref="E10:F10"/>
    <mergeCell ref="C7:D7"/>
    <mergeCell ref="E7:F7"/>
    <mergeCell ref="C8:D8"/>
    <mergeCell ref="E8:F8"/>
    <mergeCell ref="B2:F2"/>
    <mergeCell ref="B3:F3"/>
    <mergeCell ref="C5:D5"/>
    <mergeCell ref="E5:F5"/>
    <mergeCell ref="C9:D9"/>
    <mergeCell ref="E9:F9"/>
  </mergeCells>
  <printOptions/>
  <pageMargins left="0.75" right="0.75" top="1" bottom="1" header="0.5" footer="0.5"/>
  <pageSetup fitToHeight="1" fitToWidth="1" horizontalDpi="300" verticalDpi="3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88482</dc:creator>
  <cp:keywords/>
  <dc:description/>
  <cp:lastModifiedBy>45713</cp:lastModifiedBy>
  <cp:lastPrinted>2010-10-27T11:37:30Z</cp:lastPrinted>
  <dcterms:created xsi:type="dcterms:W3CDTF">2010-10-21T14:51:42Z</dcterms:created>
  <dcterms:modified xsi:type="dcterms:W3CDTF">2010-10-28T07:44:14Z</dcterms:modified>
  <cp:category/>
  <cp:version/>
  <cp:contentType/>
  <cp:contentStatus/>
</cp:coreProperties>
</file>