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5480" windowHeight="9090" activeTab="0"/>
  </bookViews>
  <sheets>
    <sheet name="SEBI Final" sheetId="1" r:id="rId1"/>
    <sheet name="Segment" sheetId="2" r:id="rId2"/>
    <sheet name="Segment Notes" sheetId="3" r:id="rId3"/>
    <sheet name="Listing Agreement" sheetId="4" r:id="rId4"/>
    <sheet name="CFS" sheetId="5" r:id="rId5"/>
  </sheets>
  <externalReferences>
    <externalReference r:id="rId8"/>
    <externalReference r:id="rId9"/>
  </externalReferences>
  <definedNames>
    <definedName name="_xlnm.Print_Area" localSheetId="1">'Segment'!$A$1:$I$69</definedName>
  </definedNames>
  <calcPr fullCalcOnLoad="1"/>
</workbook>
</file>

<file path=xl/sharedStrings.xml><?xml version="1.0" encoding="utf-8"?>
<sst xmlns="http://schemas.openxmlformats.org/spreadsheetml/2006/main" count="290" uniqueCount="175">
  <si>
    <t>ITC  LIMITED</t>
  </si>
  <si>
    <t>(Rs. in Crores)</t>
  </si>
  <si>
    <t>Quarter</t>
  </si>
  <si>
    <t>ended</t>
  </si>
  <si>
    <t>GROSS INCOME</t>
  </si>
  <si>
    <t>NET SALES TURNOVER</t>
  </si>
  <si>
    <t>OTHER INCOME</t>
  </si>
  <si>
    <t>NET INCOME (1+2)</t>
  </si>
  <si>
    <t>Less:</t>
  </si>
  <si>
    <t>TOTAL EXPENDITURE</t>
  </si>
  <si>
    <t>INTEREST (Net)</t>
  </si>
  <si>
    <t>DEPRECIATION</t>
  </si>
  <si>
    <t>PROVISION FOR TAXATION (Including prior year adjustments)</t>
  </si>
  <si>
    <t>PAID UP EQUITY SHARE CAPITAL</t>
  </si>
  <si>
    <t>RESERVES EXCLUDING REVALUATION RESERVES</t>
  </si>
  <si>
    <t>-</t>
  </si>
  <si>
    <t>Notes :</t>
  </si>
  <si>
    <t xml:space="preserve">Registered Office : </t>
  </si>
  <si>
    <t>For and on behalf of the Board</t>
  </si>
  <si>
    <t xml:space="preserve">Virginia House, 37 J.L. Nehru Road, </t>
  </si>
  <si>
    <t>Kolkata 700 071, India</t>
  </si>
  <si>
    <t>Place : Kolkata, India</t>
  </si>
  <si>
    <t>Chairman</t>
  </si>
  <si>
    <t xml:space="preserve">Segment-wise Revenue, Results and Capital Employed for the </t>
  </si>
  <si>
    <t/>
  </si>
  <si>
    <t>Gross sales / Income from operations</t>
  </si>
  <si>
    <t>Total Segment Capital Employed</t>
  </si>
  <si>
    <t>Executive Director</t>
  </si>
  <si>
    <t>Nine Months</t>
  </si>
  <si>
    <t>Twelve Months</t>
  </si>
  <si>
    <t>PROFIT BEFORE TAX  AND EXCEPTIONAL ITEMS (1+2-3-4-5)</t>
  </si>
  <si>
    <t>EXCEPTIONAL ITEMS (NET OF TAX)</t>
  </si>
  <si>
    <t>Basic</t>
  </si>
  <si>
    <t>EARNING PER SHARE  (Rs.)</t>
  </si>
  <si>
    <t>Provision for Taxation</t>
  </si>
  <si>
    <t>Profit Before Tax and exceptional Items</t>
  </si>
  <si>
    <t>Exceptional Items (net of tax)</t>
  </si>
  <si>
    <t>31.03.2006</t>
  </si>
  <si>
    <t>Quarter and Twelve Months ended 31st March, 2007</t>
  </si>
  <si>
    <t>Audited Financial Results for the Quarter and Twelve Months ended 31st March, 2007</t>
  </si>
  <si>
    <t>31.12.2006</t>
  </si>
  <si>
    <t>31.03.2007</t>
  </si>
  <si>
    <t>a)</t>
  </si>
  <si>
    <t>b)</t>
  </si>
  <si>
    <t>c)</t>
  </si>
  <si>
    <t>d)</t>
  </si>
  <si>
    <t>(Increase) / decrease in stock-in-trade</t>
  </si>
  <si>
    <t>Consumption of raw materials, etc.</t>
  </si>
  <si>
    <t>Staff cost</t>
  </si>
  <si>
    <t>Other expenditure</t>
  </si>
  <si>
    <t>NUMBER OF SHARES</t>
  </si>
  <si>
    <t xml:space="preserve">PERCENTAGE OF SHAREHOLDING </t>
  </si>
  <si>
    <t>(Ordinary shares of Re. 1/- each)</t>
  </si>
  <si>
    <t>(i)</t>
  </si>
  <si>
    <t>(ii)</t>
  </si>
  <si>
    <t>(iii)</t>
  </si>
  <si>
    <t>(iv)</t>
  </si>
  <si>
    <t>(v)</t>
  </si>
  <si>
    <t>(vi)</t>
  </si>
  <si>
    <t>*</t>
  </si>
  <si>
    <t xml:space="preserve">        </t>
  </si>
  <si>
    <t>The above results were reviewed by the Audit Committee and approved at the meeting of the Board of Directors of the Company held on 25th May, 2007.</t>
  </si>
  <si>
    <t>Figures for the previous year have been re-arranged wherever necessary.</t>
  </si>
  <si>
    <t>Gross Income comprises Segment Revenue and Other Income.</t>
  </si>
  <si>
    <t xml:space="preserve">           </t>
  </si>
  <si>
    <t>(1)</t>
  </si>
  <si>
    <t xml:space="preserve">     </t>
  </si>
  <si>
    <t xml:space="preserve">      </t>
  </si>
  <si>
    <t>(2)</t>
  </si>
  <si>
    <t>The business groups comprise the following :</t>
  </si>
  <si>
    <t>The Company's corporate strategy aims at creating multiple drivers of growth anchored on its core competencies.  The Company  is currently focused on four business groups : FMCG, Hotels, Paperboards, Paper &amp; Packaging and Agri Business.  The Company's organisational structure and governance processes are designed to support effective management of multiple businesses while retaining focus on each one of them.</t>
  </si>
  <si>
    <t>FMCG</t>
  </si>
  <si>
    <t>:</t>
  </si>
  <si>
    <t>Cigarettes</t>
  </si>
  <si>
    <t>Cigarettes &amp; Smoking Mixtures.</t>
  </si>
  <si>
    <t>Others</t>
  </si>
  <si>
    <t>Hotels</t>
  </si>
  <si>
    <t>Hoteliering.</t>
  </si>
  <si>
    <t>Paperboards, Paper &amp; Packaging</t>
  </si>
  <si>
    <t xml:space="preserve">Paperboards, Paper including Specialty Paper &amp; Packaging. </t>
  </si>
  <si>
    <t>Agri Business</t>
  </si>
  <si>
    <t>Agri commodities such as rice, soya, wheat, coffee and leaf tobacco.</t>
  </si>
  <si>
    <t>Segment results of the new business activities namely 'FMCG : Others' largely reflect business development and gestation costs.</t>
  </si>
  <si>
    <t xml:space="preserve">The Company's Agri Business markets agri commodities in the export and domestic markets; supplies agri raw materials to the  Branded Packaged Foods Business and sources leaf tobacco for the Cigarettes Business.  The segment results for the year are after absorbing costs relating to the expansion of the strategic e-Choupal initiatives. </t>
  </si>
  <si>
    <t>(3)</t>
  </si>
  <si>
    <t>(4)</t>
  </si>
  <si>
    <t>(5)</t>
  </si>
  <si>
    <t>Dated : 25th May, 2007</t>
  </si>
  <si>
    <t>Segment Revenue</t>
  </si>
  <si>
    <t>- Cigarettes</t>
  </si>
  <si>
    <t>- Others</t>
  </si>
  <si>
    <t>Total FMCG</t>
  </si>
  <si>
    <t xml:space="preserve">Total </t>
  </si>
  <si>
    <t>Less :  Inter-segment revenue</t>
  </si>
  <si>
    <t>Segment Results</t>
  </si>
  <si>
    <t xml:space="preserve">Less : </t>
  </si>
  <si>
    <t>i)</t>
  </si>
  <si>
    <t>Interest (Net)</t>
  </si>
  <si>
    <t>ii)</t>
  </si>
  <si>
    <t>Capital Employed</t>
  </si>
  <si>
    <t>- Cigarettes*</t>
  </si>
  <si>
    <t>Figures for the previous year have been recast to conform to current presentation.</t>
  </si>
  <si>
    <t>Diluted</t>
  </si>
  <si>
    <t>Exceptional items comprise of (Rs. in Crores) :-</t>
  </si>
  <si>
    <t xml:space="preserve">              Twelve Months ended</t>
  </si>
  <si>
    <t>Once-off assistance to contract manufacturers in view of retrospective withdrawal of Central Excise exemption on cigarettes manufactured in the North Eastern States during the year 2000.</t>
  </si>
  <si>
    <t>Nil</t>
  </si>
  <si>
    <t>Exceptional Items (Net of Tax)</t>
  </si>
  <si>
    <t>(vii)</t>
  </si>
  <si>
    <t>Income Tax thereon  (Current Tax)</t>
  </si>
  <si>
    <t>Other un-allocable expenditure net of un-allocable income</t>
  </si>
  <si>
    <t>Disclosure as required under other clauses of the Listing Agreement</t>
  </si>
  <si>
    <t>Ended 31.03.2006</t>
  </si>
  <si>
    <t>NET PROFIT</t>
  </si>
  <si>
    <t>PROFIT BROUGHT FORWARD</t>
  </si>
  <si>
    <t>AVAILABLE FOR APPROPRIATION</t>
  </si>
  <si>
    <t>APPROPRIATION OF PROFIT AND RESERVE</t>
  </si>
  <si>
    <t>Transfer to General Reserve</t>
  </si>
  <si>
    <t>Profit carried forward</t>
  </si>
  <si>
    <t>DIVIDEND INCLUDING DIVIDEND TAX</t>
  </si>
  <si>
    <t xml:space="preserve">Figures for the previous year have been re-arranged wherever necessary.  </t>
  </si>
  <si>
    <t>Ended 31.03.2007</t>
  </si>
  <si>
    <t xml:space="preserve">The above was approved at the meeting of the Board of Directors of the Company held on 25th May, 2007.  </t>
  </si>
  <si>
    <t>Audited Financial Results (Consolidated)</t>
  </si>
  <si>
    <t>Consolidated Financial Results for Twelve Months ended</t>
  </si>
  <si>
    <t>[1]</t>
  </si>
  <si>
    <t>[2]</t>
  </si>
  <si>
    <t>[3]</t>
  </si>
  <si>
    <t>[4]</t>
  </si>
  <si>
    <t>[5]</t>
  </si>
  <si>
    <t>[6]</t>
  </si>
  <si>
    <t xml:space="preserve">PROVISION FOR TAXATION </t>
  </si>
  <si>
    <t>[7]</t>
  </si>
  <si>
    <t>PROFIT AFTER TAX BEFORE EXCEPTIONAL ITEMS (6-7)</t>
  </si>
  <si>
    <t>[8]</t>
  </si>
  <si>
    <t>[9]</t>
  </si>
  <si>
    <t>PROFIT AFTER TAX BEFORE SHARE OF PROFIT/(LOSS) OF ASSOCIATES AND MINORITY INTERESTS (8+9)</t>
  </si>
  <si>
    <t>[10]</t>
  </si>
  <si>
    <t>SHARE OF PROFIT/(LOSS) OF ASSOCIATES</t>
  </si>
  <si>
    <t>[11]</t>
  </si>
  <si>
    <t>PROFIT AFTER TAX BEFORE MINORITY INTERESTS (10+11)</t>
  </si>
  <si>
    <t>[12]</t>
  </si>
  <si>
    <t>MINORITY INTERESTS</t>
  </si>
  <si>
    <t>[13]</t>
  </si>
  <si>
    <t>NET PROFIT (12-13)</t>
  </si>
  <si>
    <t>[14]</t>
  </si>
  <si>
    <t>(Ordinary shares of Re. 1.00 each)</t>
  </si>
  <si>
    <t>[15]</t>
  </si>
  <si>
    <t>[16]</t>
  </si>
  <si>
    <t>On Net Profit before Exceptional Items</t>
  </si>
  <si>
    <t>- Basic</t>
  </si>
  <si>
    <t>- Diluted</t>
  </si>
  <si>
    <t xml:space="preserve">On Net Profit </t>
  </si>
  <si>
    <t>[17]</t>
  </si>
  <si>
    <t>- NUMBER OF SHARES</t>
  </si>
  <si>
    <t xml:space="preserve">- PERCENTAGE OF SHAREHOLDING </t>
  </si>
  <si>
    <t>for the Twelve Months ended 31st March, 2007</t>
  </si>
  <si>
    <t>The above is as per Clause 41 of the Listing Agreement.</t>
  </si>
  <si>
    <t xml:space="preserve">Before considering provision of Rs. 535.95 Crores (31.03.2006 - Rs. 425.87 Crores) in respect of disputed State taxes, the levy / collection of which has been stayed. </t>
  </si>
  <si>
    <t>On Profit after Tax before Exceptional Items</t>
  </si>
  <si>
    <t>On Profit after Tax and Exceptional Items</t>
  </si>
  <si>
    <t>AGGREGATE OF PUBLIC SHAREHOLDING</t>
  </si>
  <si>
    <t>(viii)</t>
  </si>
  <si>
    <t>(ix)</t>
  </si>
  <si>
    <t>The Company has increased its shareholding in King Maker Marketing, Inc., USA (KMM), from 50.98% to 100%, effective 9th May, 2007. Consequently, KMM became a wholly owned subsidiary of the Company from the said date.</t>
  </si>
  <si>
    <t>The Register of Members of the Company shall remain closed from Wednesday, 18th July, 2007 to Friday, 27th July, 2007, both days inclusive.</t>
  </si>
  <si>
    <t xml:space="preserve">The 96th Annual General Meeting of the Company has been convened for Friday, 27th July, 2007.  </t>
  </si>
  <si>
    <t>During the quarter, one investor complaint was received, which was promptly attended to by the Company.  No complaints were pending either at the beginning or at the end of the quarter.</t>
  </si>
  <si>
    <t>Branded Garments, Greeting, Gifting &amp; Stationery, Agarbattis, Matches and Packaged Foods (Staples, Confectionery, Biscuits, Snack Foods and Ready to Eat Foods).</t>
  </si>
  <si>
    <t>PROFIT AFTER TAX (8+9)</t>
  </si>
  <si>
    <t>Profit after Tax before exceptional items</t>
  </si>
  <si>
    <t>Profit after Tax</t>
  </si>
  <si>
    <t>The Board of Directors of the Company has recommended a dividend of Rs. 3.10 per Ordinary Share of Re.1/- each for the financial year ended 31st March, 2007 and the dividend, if declared, will be paid on or after 30th July, 2007 to those members entitled thereto.</t>
  </si>
  <si>
    <t>During the quarter, 20,56,860 Ordinary Shares of Re.1/- each were issued and allotted under the ITC Employee Stock Option Scheme. Consequently, the issued and paid-up Share Capital of the Company as on 31st March, 2007 stands increased to Rs. 376,22,22,78</t>
  </si>
  <si>
    <t>Provision for Taxation includes Rs. 6.31 Crores and Rs. 16.08 Crores for Fringe Benefit Tax for the Quarter and Twelve Months ended 31st March, 2007 respectively. (Corresponding previous Quarter and Twelve Months ended 31st March, 2006 is Rs. 5.29 Crores and Rs 20.03 Crores respectively).</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</si>
</sst>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0\)"/>
    <numFmt numFmtId="165" formatCode="0.00_);\(0.00\)"/>
    <numFmt numFmtId="166" formatCode="#.#"/>
  </numFmts>
  <fonts count="12">
    <font>
      <sz val="10"/>
      <name val="Arial"/>
      <family val="0"/>
    </font>
    <font>
      <u val="single"/>
      <sz val="10"/>
      <color indexed="36"/>
      <name val="Arial"/>
      <family val="0"/>
    </font>
    <font>
      <u val="single"/>
      <sz val="10"/>
      <color indexed="12"/>
      <name val="Arial"/>
      <family val="0"/>
    </font>
    <font>
      <b/>
      <sz val="14"/>
      <name val="Arial"/>
      <family val="2"/>
    </font>
    <font>
      <b/>
      <sz val="10"/>
      <color indexed="8"/>
      <name val="Arial"/>
      <family val="2"/>
    </font>
    <font>
      <sz val="10"/>
      <color indexed="43"/>
      <name val="Arial"/>
      <family val="2"/>
    </font>
    <font>
      <b/>
      <sz val="10"/>
      <name val="Arial"/>
      <family val="2"/>
    </font>
    <font>
      <sz val="10"/>
      <color indexed="10"/>
      <name val="Arial"/>
      <family val="2"/>
    </font>
    <font>
      <b/>
      <u val="single"/>
      <sz val="10"/>
      <name val="Arial"/>
      <family val="2"/>
    </font>
    <font>
      <b/>
      <sz val="12"/>
      <name val="Arial"/>
      <family val="2"/>
    </font>
    <font>
      <sz val="12"/>
      <name val="Arial"/>
      <family val="2"/>
    </font>
    <font>
      <sz val="10"/>
      <color indexed="48"/>
      <name val="Arial"/>
      <family val="2"/>
    </font>
  </fonts>
  <fills count="2">
    <fill>
      <patternFill/>
    </fill>
    <fill>
      <patternFill patternType="gray125"/>
    </fill>
  </fills>
  <borders count="19">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color indexed="8"/>
      </right>
      <top style="thin"/>
      <bottom style="thin"/>
    </border>
    <border>
      <left style="thin">
        <color indexed="8"/>
      </left>
      <right>
        <color indexed="63"/>
      </right>
      <top style="thin"/>
      <bottom style="thin"/>
    </border>
    <border>
      <left style="thin">
        <color indexed="8"/>
      </left>
      <right style="thin"/>
      <top style="thin"/>
      <bottom style="thin"/>
    </border>
    <border>
      <left style="thin"/>
      <right style="thin"/>
      <top style="thin"/>
      <bottom style="thin"/>
    </border>
    <border>
      <left>
        <color indexed="63"/>
      </left>
      <right>
        <color indexed="63"/>
      </right>
      <top>
        <color indexed="63"/>
      </top>
      <bottom style="thin"/>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0" fillId="0" borderId="0">
      <alignment/>
      <protection/>
    </xf>
    <xf numFmtId="0" fontId="0" fillId="0" borderId="0">
      <alignment/>
      <protection/>
    </xf>
    <xf numFmtId="9" fontId="0" fillId="0" borderId="0" applyFont="0" applyFill="0" applyBorder="0" applyAlignment="0" applyProtection="0"/>
  </cellStyleXfs>
  <cellXfs count="269">
    <xf numFmtId="0" fontId="0" fillId="0" borderId="0" xfId="0" applyAlignment="1">
      <alignment/>
    </xf>
    <xf numFmtId="0" fontId="0" fillId="0" borderId="0" xfId="22" applyFont="1" applyAlignment="1">
      <alignment/>
      <protection/>
    </xf>
    <xf numFmtId="0" fontId="0" fillId="0" borderId="0" xfId="22">
      <alignment/>
      <protection/>
    </xf>
    <xf numFmtId="0" fontId="5" fillId="0" borderId="0" xfId="22" applyFont="1" applyAlignment="1">
      <alignment/>
      <protection/>
    </xf>
    <xf numFmtId="164" fontId="5" fillId="0" borderId="0" xfId="22" applyNumberFormat="1" applyFont="1" applyAlignment="1">
      <alignment horizontal="center"/>
      <protection/>
    </xf>
    <xf numFmtId="165" fontId="5" fillId="0" borderId="0" xfId="22" applyNumberFormat="1" applyFont="1" applyAlignment="1">
      <alignment horizontal="right"/>
      <protection/>
    </xf>
    <xf numFmtId="2" fontId="5" fillId="0" borderId="0" xfId="22" applyNumberFormat="1" applyFont="1" applyAlignment="1">
      <alignment/>
      <protection/>
    </xf>
    <xf numFmtId="2" fontId="0" fillId="0" borderId="0" xfId="22" applyNumberFormat="1" applyFont="1" applyAlignment="1">
      <alignment/>
      <protection/>
    </xf>
    <xf numFmtId="165" fontId="0" fillId="0" borderId="0" xfId="22" applyNumberFormat="1" applyFont="1" applyAlignment="1">
      <alignment horizontal="right"/>
      <protection/>
    </xf>
    <xf numFmtId="0" fontId="0" fillId="0" borderId="1" xfId="22" applyFont="1" applyBorder="1" applyAlignment="1">
      <alignment/>
      <protection/>
    </xf>
    <xf numFmtId="0" fontId="0" fillId="0" borderId="2" xfId="22" applyFont="1" applyBorder="1" applyAlignment="1">
      <alignment/>
      <protection/>
    </xf>
    <xf numFmtId="0" fontId="0" fillId="0" borderId="3" xfId="22" applyFont="1" applyBorder="1" applyAlignment="1">
      <alignment/>
      <protection/>
    </xf>
    <xf numFmtId="164" fontId="0" fillId="0" borderId="1" xfId="22" applyNumberFormat="1" applyFont="1" applyBorder="1" applyAlignment="1">
      <alignment horizontal="center"/>
      <protection/>
    </xf>
    <xf numFmtId="2" fontId="6" fillId="0" borderId="1" xfId="22" applyNumberFormat="1" applyFont="1" applyBorder="1" applyAlignment="1">
      <alignment horizontal="right"/>
      <protection/>
    </xf>
    <xf numFmtId="165" fontId="6" fillId="0" borderId="1" xfId="22" applyNumberFormat="1" applyFont="1" applyBorder="1" applyAlignment="1">
      <alignment horizontal="right"/>
      <protection/>
    </xf>
    <xf numFmtId="2" fontId="6" fillId="0" borderId="4" xfId="22" applyNumberFormat="1" applyFont="1" applyBorder="1" applyAlignment="1">
      <alignment horizontal="right"/>
      <protection/>
    </xf>
    <xf numFmtId="0" fontId="0" fillId="0" borderId="5" xfId="22" applyFont="1" applyBorder="1" applyAlignment="1">
      <alignment/>
      <protection/>
    </xf>
    <xf numFmtId="0" fontId="0" fillId="0" borderId="0" xfId="22" applyFont="1" applyBorder="1" applyAlignment="1">
      <alignment/>
      <protection/>
    </xf>
    <xf numFmtId="0" fontId="0" fillId="0" borderId="6" xfId="22" applyFont="1" applyBorder="1" applyAlignment="1">
      <alignment/>
      <protection/>
    </xf>
    <xf numFmtId="164" fontId="0" fillId="0" borderId="5" xfId="22" applyNumberFormat="1" applyFont="1" applyBorder="1" applyAlignment="1">
      <alignment horizontal="center"/>
      <protection/>
    </xf>
    <xf numFmtId="2" fontId="6" fillId="0" borderId="5" xfId="22" applyNumberFormat="1" applyFont="1" applyBorder="1" applyAlignment="1">
      <alignment horizontal="right"/>
      <protection/>
    </xf>
    <xf numFmtId="165" fontId="6" fillId="0" borderId="5" xfId="22" applyNumberFormat="1" applyFont="1" applyBorder="1" applyAlignment="1">
      <alignment horizontal="right"/>
      <protection/>
    </xf>
    <xf numFmtId="2" fontId="6" fillId="0" borderId="7" xfId="22" applyNumberFormat="1" applyFont="1" applyBorder="1" applyAlignment="1">
      <alignment horizontal="right"/>
      <protection/>
    </xf>
    <xf numFmtId="165" fontId="6" fillId="0" borderId="7" xfId="22" applyNumberFormat="1" applyFont="1" applyBorder="1" applyAlignment="1">
      <alignment horizontal="right"/>
      <protection/>
    </xf>
    <xf numFmtId="0" fontId="0" fillId="0" borderId="8" xfId="22" applyFont="1" applyBorder="1" applyAlignment="1">
      <alignment/>
      <protection/>
    </xf>
    <xf numFmtId="164" fontId="0" fillId="0" borderId="9" xfId="22" applyNumberFormat="1" applyFont="1" applyBorder="1" applyAlignment="1">
      <alignment horizontal="center"/>
      <protection/>
    </xf>
    <xf numFmtId="2" fontId="6" fillId="0" borderId="9" xfId="22" applyNumberFormat="1" applyFont="1" applyBorder="1" applyAlignment="1">
      <alignment horizontal="right"/>
      <protection/>
    </xf>
    <xf numFmtId="2" fontId="6" fillId="0" borderId="10" xfId="22" applyNumberFormat="1" applyFont="1" applyBorder="1" applyAlignment="1">
      <alignment horizontal="right"/>
      <protection/>
    </xf>
    <xf numFmtId="0" fontId="0" fillId="0" borderId="11" xfId="22" applyFont="1" applyBorder="1" applyAlignment="1">
      <alignment/>
      <protection/>
    </xf>
    <xf numFmtId="0" fontId="0" fillId="0" borderId="12" xfId="22" applyFont="1" applyBorder="1" applyAlignment="1">
      <alignment/>
      <protection/>
    </xf>
    <xf numFmtId="0" fontId="0" fillId="0" borderId="13" xfId="22" applyFont="1" applyBorder="1" applyAlignment="1">
      <alignment/>
      <protection/>
    </xf>
    <xf numFmtId="164" fontId="0" fillId="0" borderId="12" xfId="22" applyNumberFormat="1" applyFont="1" applyBorder="1" applyAlignment="1">
      <alignment horizontal="center"/>
      <protection/>
    </xf>
    <xf numFmtId="164" fontId="0" fillId="0" borderId="14" xfId="22" applyNumberFormat="1" applyFont="1" applyBorder="1" applyAlignment="1">
      <alignment horizontal="center"/>
      <protection/>
    </xf>
    <xf numFmtId="165" fontId="6" fillId="0" borderId="15" xfId="22" applyNumberFormat="1" applyFont="1" applyBorder="1" applyAlignment="1">
      <alignment horizontal="right"/>
      <protection/>
    </xf>
    <xf numFmtId="2" fontId="6" fillId="0" borderId="15" xfId="22" applyNumberFormat="1" applyFont="1" applyBorder="1" applyAlignment="1">
      <alignment horizontal="center"/>
      <protection/>
    </xf>
    <xf numFmtId="2" fontId="6" fillId="0" borderId="15" xfId="22" applyNumberFormat="1" applyFont="1" applyBorder="1" applyAlignment="1">
      <alignment horizontal="right"/>
      <protection/>
    </xf>
    <xf numFmtId="165" fontId="6" fillId="0" borderId="16" xfId="22" applyNumberFormat="1" applyFont="1" applyBorder="1" applyAlignment="1">
      <alignment horizontal="center"/>
      <protection/>
    </xf>
    <xf numFmtId="165" fontId="0" fillId="0" borderId="5" xfId="22" applyNumberFormat="1" applyFont="1" applyBorder="1" applyAlignment="1">
      <alignment horizontal="center"/>
      <protection/>
    </xf>
    <xf numFmtId="165" fontId="0" fillId="0" borderId="5" xfId="22" applyNumberFormat="1" applyFont="1" applyBorder="1" applyAlignment="1">
      <alignment horizontal="right"/>
      <protection/>
    </xf>
    <xf numFmtId="2" fontId="0" fillId="0" borderId="5" xfId="22" applyNumberFormat="1" applyFont="1" applyBorder="1" applyAlignment="1">
      <alignment horizontal="center"/>
      <protection/>
    </xf>
    <xf numFmtId="2" fontId="0" fillId="0" borderId="5" xfId="22" applyNumberFormat="1" applyFont="1" applyBorder="1" applyAlignment="1">
      <alignment horizontal="right"/>
      <protection/>
    </xf>
    <xf numFmtId="165" fontId="0" fillId="0" borderId="7" xfId="22" applyNumberFormat="1" applyFont="1" applyBorder="1" applyAlignment="1">
      <alignment horizontal="center"/>
      <protection/>
    </xf>
    <xf numFmtId="0" fontId="0" fillId="0" borderId="5" xfId="22" applyNumberFormat="1" applyFont="1" applyBorder="1" applyAlignment="1">
      <alignment/>
      <protection/>
    </xf>
    <xf numFmtId="0" fontId="0" fillId="0" borderId="0" xfId="22" applyNumberFormat="1" applyFont="1" applyBorder="1" applyAlignment="1">
      <alignment/>
      <protection/>
    </xf>
    <xf numFmtId="165" fontId="0" fillId="0" borderId="7" xfId="22" applyNumberFormat="1" applyFont="1" applyBorder="1" applyAlignment="1">
      <alignment horizontal="right"/>
      <protection/>
    </xf>
    <xf numFmtId="165" fontId="0" fillId="0" borderId="10" xfId="22" applyNumberFormat="1" applyFont="1" applyBorder="1" applyAlignment="1">
      <alignment horizontal="right"/>
      <protection/>
    </xf>
    <xf numFmtId="165" fontId="0" fillId="0" borderId="6" xfId="22" applyNumberFormat="1" applyFont="1" applyBorder="1" applyAlignment="1">
      <alignment horizontal="right"/>
      <protection/>
    </xf>
    <xf numFmtId="0" fontId="0" fillId="0" borderId="11" xfId="22" applyNumberFormat="1" applyFont="1" applyBorder="1" applyAlignment="1">
      <alignment/>
      <protection/>
    </xf>
    <xf numFmtId="0" fontId="0" fillId="0" borderId="12" xfId="22" applyNumberFormat="1" applyFont="1" applyBorder="1" applyAlignment="1">
      <alignment/>
      <protection/>
    </xf>
    <xf numFmtId="164" fontId="0" fillId="0" borderId="11" xfId="22" applyNumberFormat="1" applyFont="1" applyBorder="1" applyAlignment="1">
      <alignment horizontal="center"/>
      <protection/>
    </xf>
    <xf numFmtId="165" fontId="0" fillId="0" borderId="11" xfId="22" applyNumberFormat="1" applyFont="1" applyBorder="1" applyAlignment="1">
      <alignment horizontal="right"/>
      <protection/>
    </xf>
    <xf numFmtId="165" fontId="0" fillId="0" borderId="11" xfId="22" applyNumberFormat="1" applyFont="1" applyBorder="1" applyAlignment="1">
      <alignment/>
      <protection/>
    </xf>
    <xf numFmtId="165" fontId="0" fillId="0" borderId="17" xfId="22" applyNumberFormat="1" applyFont="1" applyBorder="1" applyAlignment="1">
      <alignment/>
      <protection/>
    </xf>
    <xf numFmtId="165" fontId="0" fillId="0" borderId="5" xfId="22" applyNumberFormat="1" applyFont="1" applyBorder="1" applyAlignment="1">
      <alignment/>
      <protection/>
    </xf>
    <xf numFmtId="165" fontId="0" fillId="0" borderId="5" xfId="22" applyNumberFormat="1" applyFont="1" applyFill="1" applyBorder="1" applyAlignment="1">
      <alignment/>
      <protection/>
    </xf>
    <xf numFmtId="165" fontId="0" fillId="0" borderId="7" xfId="22" applyNumberFormat="1" applyFont="1" applyBorder="1" applyAlignment="1">
      <alignment/>
      <protection/>
    </xf>
    <xf numFmtId="0" fontId="0" fillId="0" borderId="6" xfId="22" applyNumberFormat="1" applyFont="1" applyBorder="1" applyAlignment="1">
      <alignment/>
      <protection/>
    </xf>
    <xf numFmtId="164" fontId="0" fillId="0" borderId="4" xfId="22" applyNumberFormat="1" applyFont="1" applyBorder="1" applyAlignment="1">
      <alignment horizontal="center"/>
      <protection/>
    </xf>
    <xf numFmtId="165" fontId="0" fillId="0" borderId="4" xfId="22" applyNumberFormat="1" applyFont="1" applyBorder="1" applyAlignment="1">
      <alignment horizontal="right"/>
      <protection/>
    </xf>
    <xf numFmtId="165" fontId="0" fillId="0" borderId="3" xfId="22" applyNumberFormat="1" applyFont="1" applyBorder="1" applyAlignment="1">
      <alignment horizontal="right"/>
      <protection/>
    </xf>
    <xf numFmtId="165" fontId="0" fillId="0" borderId="6" xfId="22" applyNumberFormat="1" applyFont="1" applyBorder="1" applyAlignment="1">
      <alignment/>
      <protection/>
    </xf>
    <xf numFmtId="43" fontId="0" fillId="0" borderId="5" xfId="16" applyFont="1" applyBorder="1" applyAlignment="1">
      <alignment/>
    </xf>
    <xf numFmtId="43" fontId="0" fillId="0" borderId="7" xfId="16" applyFont="1" applyBorder="1" applyAlignment="1">
      <alignment horizontal="right"/>
    </xf>
    <xf numFmtId="43" fontId="0" fillId="0" borderId="0" xfId="16" applyFont="1" applyBorder="1" applyAlignment="1">
      <alignment/>
    </xf>
    <xf numFmtId="43" fontId="0" fillId="0" borderId="7" xfId="16" applyFont="1" applyBorder="1" applyAlignment="1">
      <alignment/>
    </xf>
    <xf numFmtId="165" fontId="0" fillId="0" borderId="0" xfId="22" applyNumberFormat="1" applyFont="1" applyBorder="1" applyAlignment="1">
      <alignment/>
      <protection/>
    </xf>
    <xf numFmtId="164" fontId="0" fillId="0" borderId="7" xfId="22" applyNumberFormat="1" applyFont="1" applyBorder="1" applyAlignment="1">
      <alignment horizontal="center"/>
      <protection/>
    </xf>
    <xf numFmtId="165" fontId="0" fillId="0" borderId="0" xfId="22" applyNumberFormat="1" applyFont="1" applyBorder="1" applyAlignment="1">
      <alignment horizontal="right"/>
      <protection/>
    </xf>
    <xf numFmtId="0" fontId="0" fillId="0" borderId="7" xfId="22" applyFont="1" applyBorder="1" applyAlignment="1">
      <alignment/>
      <protection/>
    </xf>
    <xf numFmtId="165" fontId="0" fillId="0" borderId="6" xfId="22" applyNumberFormat="1" applyFont="1" applyBorder="1" applyAlignment="1">
      <alignment horizontal="center"/>
      <protection/>
    </xf>
    <xf numFmtId="165" fontId="0" fillId="0" borderId="6" xfId="22" applyNumberFormat="1" applyFont="1" applyFill="1" applyBorder="1" applyAlignment="1">
      <alignment horizontal="right"/>
      <protection/>
    </xf>
    <xf numFmtId="2" fontId="0" fillId="0" borderId="7" xfId="22" applyNumberFormat="1" applyFont="1" applyBorder="1" applyAlignment="1">
      <alignment/>
      <protection/>
    </xf>
    <xf numFmtId="2" fontId="0" fillId="0" borderId="6" xfId="22" applyNumberFormat="1" applyFont="1" applyBorder="1" applyAlignment="1">
      <alignment/>
      <protection/>
    </xf>
    <xf numFmtId="2" fontId="0" fillId="0" borderId="5" xfId="22" applyNumberFormat="1" applyFont="1" applyBorder="1" applyAlignment="1" quotePrefix="1">
      <alignment horizontal="center"/>
      <protection/>
    </xf>
    <xf numFmtId="2" fontId="0" fillId="0" borderId="0" xfId="22" applyNumberFormat="1" applyFont="1" applyBorder="1" applyAlignment="1">
      <alignment/>
      <protection/>
    </xf>
    <xf numFmtId="164" fontId="0" fillId="0" borderId="6" xfId="22" applyNumberFormat="1" applyFont="1" applyBorder="1" applyAlignment="1">
      <alignment horizontal="right"/>
      <protection/>
    </xf>
    <xf numFmtId="164" fontId="0" fillId="0" borderId="7" xfId="22" applyNumberFormat="1" applyFont="1" applyBorder="1" applyAlignment="1">
      <alignment horizontal="right"/>
      <protection/>
    </xf>
    <xf numFmtId="1" fontId="0" fillId="0" borderId="6" xfId="22" applyNumberFormat="1" applyFont="1" applyBorder="1" applyAlignment="1">
      <alignment/>
      <protection/>
    </xf>
    <xf numFmtId="0" fontId="0" fillId="0" borderId="9" xfId="22" applyFont="1" applyBorder="1" applyAlignment="1">
      <alignment/>
      <protection/>
    </xf>
    <xf numFmtId="0" fontId="0" fillId="0" borderId="18" xfId="22" applyFont="1" applyBorder="1" applyAlignment="1">
      <alignment/>
      <protection/>
    </xf>
    <xf numFmtId="164" fontId="0" fillId="0" borderId="8" xfId="22" applyNumberFormat="1" applyFont="1" applyBorder="1" applyAlignment="1">
      <alignment horizontal="center"/>
      <protection/>
    </xf>
    <xf numFmtId="2" fontId="0" fillId="0" borderId="8" xfId="22" applyNumberFormat="1" applyFont="1" applyBorder="1" applyAlignment="1">
      <alignment/>
      <protection/>
    </xf>
    <xf numFmtId="165" fontId="0" fillId="0" borderId="8" xfId="22" applyNumberFormat="1" applyFont="1" applyBorder="1" applyAlignment="1">
      <alignment/>
      <protection/>
    </xf>
    <xf numFmtId="164" fontId="0" fillId="0" borderId="0" xfId="22" applyNumberFormat="1" applyFont="1" applyAlignment="1">
      <alignment horizontal="center"/>
      <protection/>
    </xf>
    <xf numFmtId="165" fontId="0" fillId="0" borderId="0" xfId="22" applyNumberFormat="1" applyFont="1" applyAlignment="1">
      <alignment/>
      <protection/>
    </xf>
    <xf numFmtId="0" fontId="7" fillId="0" borderId="0" xfId="22" applyFont="1" applyAlignment="1">
      <alignment/>
      <protection/>
    </xf>
    <xf numFmtId="0" fontId="7" fillId="0" borderId="0" xfId="22" applyFont="1" applyFill="1" applyBorder="1" applyAlignment="1">
      <alignment/>
      <protection/>
    </xf>
    <xf numFmtId="164" fontId="7" fillId="0" borderId="0" xfId="22" applyNumberFormat="1" applyFont="1" applyAlignment="1">
      <alignment horizontal="center"/>
      <protection/>
    </xf>
    <xf numFmtId="165" fontId="7" fillId="0" borderId="0" xfId="22" applyNumberFormat="1" applyFont="1" applyAlignment="1">
      <alignment horizontal="right"/>
      <protection/>
    </xf>
    <xf numFmtId="2" fontId="7" fillId="0" borderId="0" xfId="22" applyNumberFormat="1" applyFont="1" applyAlignment="1">
      <alignment/>
      <protection/>
    </xf>
    <xf numFmtId="165" fontId="7" fillId="0" borderId="0" xfId="22" applyNumberFormat="1" applyFont="1" applyAlignment="1">
      <alignment/>
      <protection/>
    </xf>
    <xf numFmtId="0" fontId="6" fillId="0" borderId="0" xfId="22" applyFont="1" applyAlignment="1">
      <alignment/>
      <protection/>
    </xf>
    <xf numFmtId="0" fontId="0" fillId="0" borderId="0" xfId="22" applyFont="1" applyAlignment="1">
      <alignment vertical="top"/>
      <protection/>
    </xf>
    <xf numFmtId="0" fontId="0" fillId="0" borderId="0" xfId="22" applyFont="1" applyAlignment="1">
      <alignment horizontal="justify" vertical="top" wrapText="1" shrinkToFit="1"/>
      <protection/>
    </xf>
    <xf numFmtId="0" fontId="0" fillId="0" borderId="0" xfId="22" applyFont="1" applyAlignment="1">
      <alignment horizontal="justify" vertical="top" wrapText="1"/>
      <protection/>
    </xf>
    <xf numFmtId="2" fontId="6" fillId="0" borderId="0" xfId="22" applyNumberFormat="1" applyFont="1" applyAlignment="1">
      <alignment/>
      <protection/>
    </xf>
    <xf numFmtId="0" fontId="8" fillId="0" borderId="0" xfId="22" applyNumberFormat="1" applyFont="1" applyBorder="1" applyAlignment="1">
      <alignment horizontal="right"/>
      <protection/>
    </xf>
    <xf numFmtId="0" fontId="8" fillId="0" borderId="0" xfId="22" applyNumberFormat="1" applyFont="1" applyBorder="1" applyAlignment="1">
      <alignment/>
      <protection/>
    </xf>
    <xf numFmtId="0" fontId="0" fillId="0" borderId="0" xfId="22" applyFont="1" applyBorder="1" applyAlignment="1">
      <alignment vertical="top"/>
      <protection/>
    </xf>
    <xf numFmtId="0" fontId="0" fillId="0" borderId="0" xfId="22" applyAlignment="1">
      <alignment vertical="top"/>
      <protection/>
    </xf>
    <xf numFmtId="165" fontId="0" fillId="0" borderId="0" xfId="22" applyNumberFormat="1" applyFont="1" applyBorder="1" applyAlignment="1">
      <alignment horizontal="right" vertical="top"/>
      <protection/>
    </xf>
    <xf numFmtId="165" fontId="0" fillId="0" borderId="0" xfId="22" applyNumberFormat="1" applyFont="1" applyBorder="1" applyAlignment="1">
      <alignment vertical="top"/>
      <protection/>
    </xf>
    <xf numFmtId="165" fontId="6" fillId="0" borderId="0" xfId="22" applyNumberFormat="1" applyFont="1" applyBorder="1" applyAlignment="1">
      <alignment/>
      <protection/>
    </xf>
    <xf numFmtId="0" fontId="0" fillId="0" borderId="0" xfId="22" applyFont="1" applyBorder="1" applyAlignment="1">
      <alignment horizontal="justify"/>
      <protection/>
    </xf>
    <xf numFmtId="164" fontId="0" fillId="0" borderId="0" xfId="22" applyNumberFormat="1" applyFont="1" applyBorder="1" applyAlignment="1">
      <alignment horizontal="justify"/>
      <protection/>
    </xf>
    <xf numFmtId="43" fontId="0" fillId="0" borderId="0" xfId="16" applyFont="1" applyBorder="1" applyAlignment="1">
      <alignment horizontal="right"/>
    </xf>
    <xf numFmtId="0" fontId="6" fillId="0" borderId="0" xfId="22" applyFont="1" applyBorder="1">
      <alignment/>
      <protection/>
    </xf>
    <xf numFmtId="164" fontId="0" fillId="0" borderId="0" xfId="22" applyNumberFormat="1" applyFont="1" applyBorder="1" applyAlignment="1">
      <alignment horizontal="center"/>
      <protection/>
    </xf>
    <xf numFmtId="165" fontId="6" fillId="0" borderId="12" xfId="22" applyNumberFormat="1" applyFont="1" applyBorder="1" applyAlignment="1">
      <alignment horizontal="right"/>
      <protection/>
    </xf>
    <xf numFmtId="165" fontId="6" fillId="0" borderId="12" xfId="22" applyNumberFormat="1" applyFont="1" applyBorder="1" applyAlignment="1">
      <alignment/>
      <protection/>
    </xf>
    <xf numFmtId="43" fontId="0" fillId="0" borderId="7" xfId="16" applyBorder="1" applyAlignment="1">
      <alignment/>
    </xf>
    <xf numFmtId="43" fontId="0" fillId="0" borderId="6" xfId="16" applyFont="1" applyBorder="1" applyAlignment="1">
      <alignment/>
    </xf>
    <xf numFmtId="0" fontId="0" fillId="0" borderId="5" xfId="23" applyBorder="1" applyAlignment="1">
      <alignment/>
      <protection/>
    </xf>
    <xf numFmtId="0" fontId="0" fillId="0" borderId="0" xfId="23" applyBorder="1" applyAlignment="1">
      <alignment/>
      <protection/>
    </xf>
    <xf numFmtId="0" fontId="0" fillId="0" borderId="9" xfId="23" applyBorder="1" applyAlignment="1">
      <alignment/>
      <protection/>
    </xf>
    <xf numFmtId="0" fontId="0" fillId="0" borderId="18" xfId="23" applyBorder="1" applyAlignment="1">
      <alignment/>
      <protection/>
    </xf>
    <xf numFmtId="166" fontId="10" fillId="0" borderId="5" xfId="23" applyNumberFormat="1" applyFont="1" applyBorder="1" applyAlignment="1">
      <alignment horizontal="center"/>
      <protection/>
    </xf>
    <xf numFmtId="0" fontId="9" fillId="0" borderId="0" xfId="23" applyFont="1" applyBorder="1" applyAlignment="1">
      <alignment/>
      <protection/>
    </xf>
    <xf numFmtId="0" fontId="0" fillId="0" borderId="0" xfId="23" applyAlignment="1">
      <alignment/>
      <protection/>
    </xf>
    <xf numFmtId="0" fontId="0" fillId="0" borderId="0" xfId="23" applyBorder="1" applyAlignment="1" quotePrefix="1">
      <alignment/>
      <protection/>
    </xf>
    <xf numFmtId="0" fontId="9" fillId="0" borderId="9" xfId="23" applyFont="1" applyBorder="1" applyAlignment="1">
      <alignment/>
      <protection/>
    </xf>
    <xf numFmtId="0" fontId="0" fillId="0" borderId="8" xfId="23" applyBorder="1" applyAlignment="1">
      <alignment/>
      <protection/>
    </xf>
    <xf numFmtId="0" fontId="0" fillId="0" borderId="0" xfId="23" applyFill="1" applyBorder="1" applyAlignment="1">
      <alignment/>
      <protection/>
    </xf>
    <xf numFmtId="0" fontId="9" fillId="0" borderId="5" xfId="23" applyFont="1" applyBorder="1" applyAlignment="1">
      <alignment/>
      <protection/>
    </xf>
    <xf numFmtId="0" fontId="0" fillId="0" borderId="7" xfId="23" applyBorder="1" applyAlignment="1">
      <alignment/>
      <protection/>
    </xf>
    <xf numFmtId="0" fontId="0" fillId="0" borderId="5" xfId="23" applyBorder="1" applyAlignment="1">
      <alignment horizontal="center" vertical="top"/>
      <protection/>
    </xf>
    <xf numFmtId="165" fontId="9" fillId="0" borderId="5" xfId="23" applyNumberFormat="1" applyFont="1" applyBorder="1" applyAlignment="1">
      <alignment horizontal="right"/>
      <protection/>
    </xf>
    <xf numFmtId="165" fontId="9" fillId="0" borderId="7" xfId="23" applyNumberFormat="1" applyFont="1" applyBorder="1" applyAlignment="1">
      <alignment horizontal="right"/>
      <protection/>
    </xf>
    <xf numFmtId="165" fontId="9" fillId="0" borderId="9" xfId="23" applyNumberFormat="1" applyFont="1" applyBorder="1" applyAlignment="1">
      <alignment horizontal="right"/>
      <protection/>
    </xf>
    <xf numFmtId="165" fontId="9" fillId="0" borderId="10" xfId="23" applyNumberFormat="1" applyFont="1" applyBorder="1" applyAlignment="1">
      <alignment horizontal="right"/>
      <protection/>
    </xf>
    <xf numFmtId="165" fontId="0" fillId="0" borderId="5" xfId="23" applyNumberFormat="1" applyFont="1" applyBorder="1" applyAlignment="1">
      <alignment/>
      <protection/>
    </xf>
    <xf numFmtId="165" fontId="0" fillId="0" borderId="7" xfId="23" applyNumberFormat="1" applyBorder="1" applyAlignment="1">
      <alignment/>
      <protection/>
    </xf>
    <xf numFmtId="165" fontId="0" fillId="0" borderId="6" xfId="23" applyNumberFormat="1" applyFont="1" applyBorder="1" applyAlignment="1">
      <alignment/>
      <protection/>
    </xf>
    <xf numFmtId="165" fontId="0" fillId="0" borderId="7" xfId="23" applyNumberFormat="1" applyFont="1" applyBorder="1" applyAlignment="1">
      <alignment/>
      <protection/>
    </xf>
    <xf numFmtId="165" fontId="0" fillId="0" borderId="10" xfId="23" applyNumberFormat="1" applyBorder="1" applyAlignment="1">
      <alignment/>
      <protection/>
    </xf>
    <xf numFmtId="165" fontId="9" fillId="0" borderId="17" xfId="23" applyNumberFormat="1" applyFont="1" applyBorder="1" applyAlignment="1">
      <alignment/>
      <protection/>
    </xf>
    <xf numFmtId="165" fontId="0" fillId="0" borderId="4" xfId="23" applyNumberFormat="1" applyBorder="1" applyAlignment="1">
      <alignment/>
      <protection/>
    </xf>
    <xf numFmtId="165" fontId="0" fillId="0" borderId="10" xfId="23" applyNumberFormat="1" applyFont="1" applyBorder="1" applyAlignment="1">
      <alignment/>
      <protection/>
    </xf>
    <xf numFmtId="165" fontId="0" fillId="0" borderId="8" xfId="23" applyNumberFormat="1" applyFont="1" applyBorder="1" applyAlignment="1">
      <alignment/>
      <protection/>
    </xf>
    <xf numFmtId="165" fontId="9" fillId="0" borderId="7" xfId="23" applyNumberFormat="1" applyFont="1" applyBorder="1" applyAlignment="1">
      <alignment/>
      <protection/>
    </xf>
    <xf numFmtId="165" fontId="9" fillId="0" borderId="6" xfId="23" applyNumberFormat="1" applyFont="1" applyBorder="1" applyAlignment="1">
      <alignment/>
      <protection/>
    </xf>
    <xf numFmtId="165" fontId="9" fillId="0" borderId="10" xfId="23" applyNumberFormat="1" applyFont="1" applyBorder="1" applyAlignment="1">
      <alignment/>
      <protection/>
    </xf>
    <xf numFmtId="165" fontId="9" fillId="0" borderId="8" xfId="23" applyNumberFormat="1" applyFont="1" applyBorder="1" applyAlignment="1">
      <alignment/>
      <protection/>
    </xf>
    <xf numFmtId="165" fontId="0" fillId="0" borderId="6" xfId="23" applyNumberFormat="1" applyBorder="1" applyAlignment="1">
      <alignment/>
      <protection/>
    </xf>
    <xf numFmtId="165" fontId="0" fillId="0" borderId="8" xfId="23" applyNumberFormat="1" applyBorder="1" applyAlignment="1">
      <alignment/>
      <protection/>
    </xf>
    <xf numFmtId="165" fontId="9" fillId="0" borderId="13" xfId="23" applyNumberFormat="1" applyFont="1" applyBorder="1" applyAlignment="1">
      <alignment/>
      <protection/>
    </xf>
    <xf numFmtId="165" fontId="9" fillId="0" borderId="4" xfId="23" applyNumberFormat="1" applyFont="1" applyBorder="1" applyAlignment="1">
      <alignment/>
      <protection/>
    </xf>
    <xf numFmtId="165" fontId="10" fillId="0" borderId="7" xfId="23" applyNumberFormat="1" applyFont="1" applyBorder="1" applyAlignment="1">
      <alignment/>
      <protection/>
    </xf>
    <xf numFmtId="165" fontId="0" fillId="0" borderId="0" xfId="23" applyNumberFormat="1" applyFont="1" applyBorder="1" applyAlignment="1">
      <alignment/>
      <protection/>
    </xf>
    <xf numFmtId="165" fontId="0" fillId="0" borderId="0" xfId="23" applyNumberFormat="1" applyBorder="1" applyAlignment="1">
      <alignment/>
      <protection/>
    </xf>
    <xf numFmtId="165" fontId="9" fillId="0" borderId="0" xfId="23" applyNumberFormat="1" applyFont="1" applyBorder="1" applyAlignment="1">
      <alignment/>
      <protection/>
    </xf>
    <xf numFmtId="165" fontId="0" fillId="0" borderId="4" xfId="23" applyNumberFormat="1" applyFont="1" applyBorder="1" applyAlignment="1">
      <alignment/>
      <protection/>
    </xf>
    <xf numFmtId="165" fontId="9" fillId="0" borderId="2" xfId="23" applyNumberFormat="1" applyFont="1" applyBorder="1" applyAlignment="1">
      <alignment/>
      <protection/>
    </xf>
    <xf numFmtId="165" fontId="0" fillId="0" borderId="18" xfId="23" applyNumberFormat="1" applyFont="1" applyBorder="1" applyAlignment="1">
      <alignment/>
      <protection/>
    </xf>
    <xf numFmtId="165" fontId="0" fillId="0" borderId="18" xfId="23" applyNumberFormat="1" applyBorder="1" applyAlignment="1">
      <alignment/>
      <protection/>
    </xf>
    <xf numFmtId="0" fontId="0" fillId="0" borderId="0" xfId="23">
      <alignment/>
      <protection/>
    </xf>
    <xf numFmtId="165" fontId="0" fillId="0" borderId="0" xfId="23" applyNumberFormat="1" applyFont="1" applyAlignment="1">
      <alignment/>
      <protection/>
    </xf>
    <xf numFmtId="165" fontId="0" fillId="0" borderId="0" xfId="23" applyNumberFormat="1" applyAlignment="1">
      <alignment/>
      <protection/>
    </xf>
    <xf numFmtId="165" fontId="10" fillId="0" borderId="0" xfId="23" applyNumberFormat="1" applyFont="1" applyAlignment="1">
      <alignment horizontal="right"/>
      <protection/>
    </xf>
    <xf numFmtId="0" fontId="9" fillId="0" borderId="0" xfId="15" applyFont="1" applyAlignment="1">
      <alignment/>
      <protection/>
    </xf>
    <xf numFmtId="0" fontId="10" fillId="0" borderId="0" xfId="15" applyFont="1" applyAlignment="1">
      <alignment/>
      <protection/>
    </xf>
    <xf numFmtId="0" fontId="10" fillId="0" borderId="0" xfId="15" applyFont="1" applyAlignment="1" quotePrefix="1">
      <alignment horizontal="justify" vertical="top"/>
      <protection/>
    </xf>
    <xf numFmtId="0" fontId="10" fillId="0" borderId="0" xfId="15" applyFont="1" applyAlignment="1">
      <alignment horizontal="center"/>
      <protection/>
    </xf>
    <xf numFmtId="0" fontId="10" fillId="0" borderId="0" xfId="15" applyFont="1" applyAlignment="1">
      <alignment vertical="top"/>
      <protection/>
    </xf>
    <xf numFmtId="0" fontId="10" fillId="0" borderId="0" xfId="15" applyFont="1" applyAlignment="1">
      <alignment horizontal="center" vertical="top"/>
      <protection/>
    </xf>
    <xf numFmtId="0" fontId="10" fillId="0" borderId="0" xfId="15" applyFont="1" applyAlignment="1" quotePrefix="1">
      <alignment vertical="top"/>
      <protection/>
    </xf>
    <xf numFmtId="0" fontId="10" fillId="0" borderId="0" xfId="15" applyNumberFormat="1" applyFont="1" applyAlignment="1">
      <alignment/>
      <protection/>
    </xf>
    <xf numFmtId="0" fontId="10" fillId="0" borderId="0" xfId="15" applyNumberFormat="1" applyFont="1" applyAlignment="1">
      <alignment horizontal="right"/>
      <protection/>
    </xf>
    <xf numFmtId="0" fontId="10" fillId="0" borderId="0" xfId="15" applyFont="1" applyAlignment="1">
      <alignment horizontal="left"/>
      <protection/>
    </xf>
    <xf numFmtId="0" fontId="10" fillId="0" borderId="0" xfId="15" applyNumberFormat="1" applyFont="1" applyAlignment="1">
      <alignment horizontal="center"/>
      <protection/>
    </xf>
    <xf numFmtId="0" fontId="0" fillId="0" borderId="0" xfId="15" applyAlignment="1">
      <alignment/>
      <protection/>
    </xf>
    <xf numFmtId="0" fontId="0" fillId="0" borderId="0" xfId="15">
      <alignment/>
      <protection/>
    </xf>
    <xf numFmtId="0" fontId="0" fillId="0" borderId="18" xfId="15" applyBorder="1">
      <alignment/>
      <protection/>
    </xf>
    <xf numFmtId="0" fontId="6" fillId="0" borderId="18" xfId="15" applyFont="1" applyBorder="1" applyAlignment="1">
      <alignment horizontal="right"/>
      <protection/>
    </xf>
    <xf numFmtId="0" fontId="0" fillId="0" borderId="1" xfId="15" applyBorder="1">
      <alignment/>
      <protection/>
    </xf>
    <xf numFmtId="0" fontId="0" fillId="0" borderId="2" xfId="15" applyBorder="1">
      <alignment/>
      <protection/>
    </xf>
    <xf numFmtId="0" fontId="6" fillId="0" borderId="1" xfId="15" applyFont="1" applyBorder="1" applyAlignment="1">
      <alignment horizontal="right"/>
      <protection/>
    </xf>
    <xf numFmtId="0" fontId="6" fillId="0" borderId="4" xfId="15" applyFont="1" applyBorder="1" applyAlignment="1">
      <alignment horizontal="right"/>
      <protection/>
    </xf>
    <xf numFmtId="0" fontId="0" fillId="0" borderId="9" xfId="15" applyBorder="1">
      <alignment/>
      <protection/>
    </xf>
    <xf numFmtId="0" fontId="6" fillId="0" borderId="9" xfId="15" applyFont="1" applyBorder="1" applyAlignment="1">
      <alignment horizontal="right"/>
      <protection/>
    </xf>
    <xf numFmtId="0" fontId="6" fillId="0" borderId="10" xfId="15" applyFont="1" applyBorder="1" applyAlignment="1">
      <alignment horizontal="right"/>
      <protection/>
    </xf>
    <xf numFmtId="0" fontId="0" fillId="0" borderId="5" xfId="15" applyBorder="1">
      <alignment/>
      <protection/>
    </xf>
    <xf numFmtId="0" fontId="0" fillId="0" borderId="0" xfId="15" applyBorder="1">
      <alignment/>
      <protection/>
    </xf>
    <xf numFmtId="0" fontId="0" fillId="0" borderId="4" xfId="15" applyBorder="1">
      <alignment/>
      <protection/>
    </xf>
    <xf numFmtId="0" fontId="6" fillId="0" borderId="5" xfId="15" applyFont="1" applyBorder="1">
      <alignment/>
      <protection/>
    </xf>
    <xf numFmtId="0" fontId="6" fillId="0" borderId="0" xfId="15" applyFont="1" applyBorder="1">
      <alignment/>
      <protection/>
    </xf>
    <xf numFmtId="165" fontId="6" fillId="0" borderId="5" xfId="15" applyNumberFormat="1" applyFont="1" applyBorder="1">
      <alignment/>
      <protection/>
    </xf>
    <xf numFmtId="165" fontId="6" fillId="0" borderId="7" xfId="15" applyNumberFormat="1" applyFont="1" applyBorder="1">
      <alignment/>
      <protection/>
    </xf>
    <xf numFmtId="165" fontId="0" fillId="0" borderId="5" xfId="15" applyNumberFormat="1" applyBorder="1">
      <alignment/>
      <protection/>
    </xf>
    <xf numFmtId="165" fontId="0" fillId="0" borderId="7" xfId="15" applyNumberFormat="1" applyBorder="1">
      <alignment/>
      <protection/>
    </xf>
    <xf numFmtId="165" fontId="0" fillId="0" borderId="5" xfId="15" applyNumberFormat="1" applyFont="1" applyFill="1" applyBorder="1" applyAlignment="1">
      <alignment horizontal="right"/>
      <protection/>
    </xf>
    <xf numFmtId="165" fontId="0" fillId="0" borderId="7" xfId="15" applyNumberFormat="1" applyFont="1" applyFill="1" applyBorder="1" applyAlignment="1">
      <alignment horizontal="right"/>
      <protection/>
    </xf>
    <xf numFmtId="165" fontId="0" fillId="0" borderId="5" xfId="15" applyNumberFormat="1" applyBorder="1" applyAlignment="1">
      <alignment horizontal="right"/>
      <protection/>
    </xf>
    <xf numFmtId="165" fontId="0" fillId="0" borderId="7" xfId="15" applyNumberFormat="1" applyBorder="1" applyAlignment="1">
      <alignment horizontal="right"/>
      <protection/>
    </xf>
    <xf numFmtId="0" fontId="6" fillId="0" borderId="9" xfId="15" applyFont="1" applyBorder="1">
      <alignment/>
      <protection/>
    </xf>
    <xf numFmtId="0" fontId="6" fillId="0" borderId="18" xfId="15" applyFont="1" applyBorder="1">
      <alignment/>
      <protection/>
    </xf>
    <xf numFmtId="165" fontId="6" fillId="0" borderId="9" xfId="15" applyNumberFormat="1" applyFont="1" applyFill="1" applyBorder="1">
      <alignment/>
      <protection/>
    </xf>
    <xf numFmtId="165" fontId="6" fillId="0" borderId="10" xfId="15" applyNumberFormat="1" applyFont="1" applyFill="1" applyBorder="1">
      <alignment/>
      <protection/>
    </xf>
    <xf numFmtId="165" fontId="6" fillId="0" borderId="0" xfId="15" applyNumberFormat="1" applyFont="1" applyFill="1" applyBorder="1">
      <alignment/>
      <protection/>
    </xf>
    <xf numFmtId="0" fontId="6" fillId="0" borderId="0" xfId="15" applyFont="1">
      <alignment/>
      <protection/>
    </xf>
    <xf numFmtId="0" fontId="0" fillId="0" borderId="0" xfId="15" applyFont="1" applyFill="1" applyBorder="1" applyAlignment="1">
      <alignment vertical="top"/>
      <protection/>
    </xf>
    <xf numFmtId="0" fontId="0" fillId="0" borderId="0" xfId="15" applyAlignment="1">
      <alignment horizontal="justify" vertical="top" wrapText="1"/>
      <protection/>
    </xf>
    <xf numFmtId="0" fontId="0" fillId="0" borderId="0" xfId="15" applyFont="1" applyFill="1" applyBorder="1">
      <alignment/>
      <protection/>
    </xf>
    <xf numFmtId="0" fontId="0" fillId="0" borderId="0" xfId="15" applyFont="1">
      <alignment/>
      <protection/>
    </xf>
    <xf numFmtId="0" fontId="0" fillId="0" borderId="0" xfId="15" applyFont="1" applyAlignment="1">
      <alignment horizontal="justify" vertical="top" wrapText="1"/>
      <protection/>
    </xf>
    <xf numFmtId="0" fontId="0" fillId="0" borderId="0" xfId="15" applyAlignment="1">
      <alignment horizontal="center"/>
      <protection/>
    </xf>
    <xf numFmtId="0" fontId="0" fillId="0" borderId="0" xfId="15" applyAlignment="1">
      <alignment horizontal="right"/>
      <protection/>
    </xf>
    <xf numFmtId="0" fontId="0" fillId="0" borderId="4" xfId="15" applyBorder="1" applyAlignment="1">
      <alignment horizontal="center"/>
      <protection/>
    </xf>
    <xf numFmtId="0" fontId="0" fillId="0" borderId="10" xfId="15" applyBorder="1" applyAlignment="1">
      <alignment horizontal="center"/>
      <protection/>
    </xf>
    <xf numFmtId="0" fontId="0" fillId="0" borderId="7" xfId="15" applyBorder="1" applyAlignment="1">
      <alignment horizontal="center"/>
      <protection/>
    </xf>
    <xf numFmtId="0" fontId="0" fillId="0" borderId="7" xfId="15" applyBorder="1">
      <alignment/>
      <protection/>
    </xf>
    <xf numFmtId="0" fontId="0" fillId="0" borderId="7" xfId="15" applyNumberFormat="1" applyFont="1" applyBorder="1" applyAlignment="1">
      <alignment/>
      <protection/>
    </xf>
    <xf numFmtId="0" fontId="0" fillId="0" borderId="0" xfId="15" applyFont="1" applyBorder="1" applyAlignment="1">
      <alignment/>
      <protection/>
    </xf>
    <xf numFmtId="165" fontId="0" fillId="0" borderId="7" xfId="15" applyNumberFormat="1" applyFont="1" applyBorder="1">
      <alignment/>
      <protection/>
    </xf>
    <xf numFmtId="0" fontId="0" fillId="0" borderId="11" xfId="15" applyNumberFormat="1" applyFont="1" applyBorder="1" applyAlignment="1">
      <alignment/>
      <protection/>
    </xf>
    <xf numFmtId="0" fontId="0" fillId="0" borderId="12" xfId="15" applyFont="1" applyBorder="1" applyAlignment="1">
      <alignment/>
      <protection/>
    </xf>
    <xf numFmtId="0" fontId="0" fillId="0" borderId="12" xfId="15" applyBorder="1">
      <alignment/>
      <protection/>
    </xf>
    <xf numFmtId="0" fontId="0" fillId="0" borderId="17" xfId="15" applyBorder="1" applyAlignment="1">
      <alignment horizontal="center"/>
      <protection/>
    </xf>
    <xf numFmtId="165" fontId="11" fillId="0" borderId="17" xfId="15" applyNumberFormat="1" applyFont="1" applyBorder="1">
      <alignment/>
      <protection/>
    </xf>
    <xf numFmtId="165" fontId="0" fillId="0" borderId="17" xfId="15" applyNumberFormat="1" applyBorder="1">
      <alignment/>
      <protection/>
    </xf>
    <xf numFmtId="0" fontId="0" fillId="0" borderId="5" xfId="15" applyNumberFormat="1" applyFont="1" applyFill="1" applyBorder="1" applyAlignment="1">
      <alignment/>
      <protection/>
    </xf>
    <xf numFmtId="0" fontId="0" fillId="0" borderId="6" xfId="15" applyNumberFormat="1" applyFont="1" applyBorder="1" applyAlignment="1">
      <alignment/>
      <protection/>
    </xf>
    <xf numFmtId="0" fontId="0" fillId="0" borderId="0" xfId="15" applyNumberFormat="1" applyFont="1" applyBorder="1" applyAlignment="1">
      <alignment/>
      <protection/>
    </xf>
    <xf numFmtId="165" fontId="0" fillId="0" borderId="7" xfId="15" applyNumberFormat="1" applyFont="1" applyFill="1" applyBorder="1" applyProtection="1">
      <alignment/>
      <protection/>
    </xf>
    <xf numFmtId="165" fontId="0" fillId="0" borderId="7" xfId="15" applyNumberFormat="1" applyFill="1" applyBorder="1" applyProtection="1">
      <alignment/>
      <protection/>
    </xf>
    <xf numFmtId="43" fontId="0" fillId="0" borderId="7" xfId="16" applyFont="1" applyBorder="1" applyAlignment="1">
      <alignment/>
    </xf>
    <xf numFmtId="0" fontId="0" fillId="0" borderId="7" xfId="15" applyBorder="1" applyAlignment="1">
      <alignment horizontal="center" vertical="top"/>
      <protection/>
    </xf>
    <xf numFmtId="165" fontId="0" fillId="0" borderId="7" xfId="15" applyNumberFormat="1" applyFont="1" applyBorder="1" applyAlignment="1">
      <alignment vertical="top"/>
      <protection/>
    </xf>
    <xf numFmtId="165" fontId="0" fillId="0" borderId="7" xfId="15" applyNumberFormat="1" applyBorder="1" applyAlignment="1">
      <alignment vertical="top"/>
      <protection/>
    </xf>
    <xf numFmtId="0" fontId="0" fillId="0" borderId="7" xfId="15" applyFont="1" applyBorder="1" applyAlignment="1">
      <alignment/>
      <protection/>
    </xf>
    <xf numFmtId="165" fontId="0" fillId="0" borderId="7" xfId="15" applyNumberFormat="1" applyFont="1" applyFill="1" applyBorder="1">
      <alignment/>
      <protection/>
    </xf>
    <xf numFmtId="2" fontId="0" fillId="0" borderId="7" xfId="15" applyNumberFormat="1" applyFont="1" applyBorder="1" applyAlignment="1">
      <alignment/>
      <protection/>
    </xf>
    <xf numFmtId="2" fontId="0" fillId="0" borderId="0" xfId="15" applyNumberFormat="1" applyFont="1" applyBorder="1" applyAlignment="1">
      <alignment/>
      <protection/>
    </xf>
    <xf numFmtId="165" fontId="11" fillId="0" borderId="7" xfId="15" applyNumberFormat="1" applyFont="1" applyBorder="1">
      <alignment/>
      <protection/>
    </xf>
    <xf numFmtId="2" fontId="0" fillId="0" borderId="5" xfId="15" applyNumberFormat="1" applyFont="1" applyBorder="1" applyAlignment="1">
      <alignment/>
      <protection/>
    </xf>
    <xf numFmtId="2" fontId="0" fillId="0" borderId="0" xfId="15" applyNumberFormat="1" applyFont="1" applyBorder="1" applyAlignment="1" quotePrefix="1">
      <alignment/>
      <protection/>
    </xf>
    <xf numFmtId="0" fontId="0" fillId="0" borderId="5" xfId="15" applyFont="1" applyBorder="1" applyAlignment="1">
      <alignment/>
      <protection/>
    </xf>
    <xf numFmtId="0" fontId="0" fillId="0" borderId="6" xfId="15" applyFont="1" applyBorder="1" applyAlignment="1" quotePrefix="1">
      <alignment/>
      <protection/>
    </xf>
    <xf numFmtId="0" fontId="0" fillId="0" borderId="0" xfId="15" applyFont="1" applyBorder="1" applyAlignment="1" quotePrefix="1">
      <alignment/>
      <protection/>
    </xf>
    <xf numFmtId="164" fontId="0" fillId="0" borderId="7" xfId="15" applyNumberFormat="1" applyFont="1" applyBorder="1" applyAlignment="1">
      <alignment/>
      <protection/>
    </xf>
    <xf numFmtId="0" fontId="0" fillId="0" borderId="9" xfId="15" applyFont="1" applyBorder="1" applyAlignment="1">
      <alignment/>
      <protection/>
    </xf>
    <xf numFmtId="0" fontId="0" fillId="0" borderId="8" xfId="15" applyFont="1" applyBorder="1" applyAlignment="1" quotePrefix="1">
      <alignment/>
      <protection/>
    </xf>
    <xf numFmtId="0" fontId="0" fillId="0" borderId="18" xfId="15" applyFont="1" applyBorder="1" applyAlignment="1" quotePrefix="1">
      <alignment/>
      <protection/>
    </xf>
    <xf numFmtId="165" fontId="0" fillId="0" borderId="10" xfId="15" applyNumberFormat="1" applyFont="1" applyBorder="1">
      <alignment/>
      <protection/>
    </xf>
    <xf numFmtId="165" fontId="0" fillId="0" borderId="10" xfId="15" applyNumberFormat="1" applyBorder="1">
      <alignment/>
      <protection/>
    </xf>
    <xf numFmtId="0" fontId="3" fillId="0" borderId="0" xfId="22" applyFont="1" applyAlignment="1">
      <alignment horizontal="center"/>
      <protection/>
    </xf>
    <xf numFmtId="2" fontId="4" fillId="0" borderId="0" xfId="22" applyNumberFormat="1" applyFont="1" applyBorder="1" applyAlignment="1">
      <alignment horizontal="center"/>
      <protection/>
    </xf>
    <xf numFmtId="0" fontId="6" fillId="0" borderId="0" xfId="22" applyFont="1" applyAlignment="1">
      <alignment horizontal="center"/>
      <protection/>
    </xf>
    <xf numFmtId="0" fontId="0" fillId="0" borderId="0" xfId="22" applyFont="1" applyAlignment="1">
      <alignment horizontal="justify" vertical="top" wrapText="1" shrinkToFit="1"/>
      <protection/>
    </xf>
    <xf numFmtId="0" fontId="0" fillId="0" borderId="0" xfId="22" applyAlignment="1">
      <alignment vertical="top" wrapText="1"/>
      <protection/>
    </xf>
    <xf numFmtId="0" fontId="0" fillId="0" borderId="0" xfId="22" applyFont="1" applyAlignment="1">
      <alignment horizontal="justify" vertical="top" wrapText="1"/>
      <protection/>
    </xf>
    <xf numFmtId="0" fontId="0" fillId="0" borderId="0" xfId="22" applyFont="1" applyAlignment="1">
      <alignment wrapText="1"/>
      <protection/>
    </xf>
    <xf numFmtId="0" fontId="0" fillId="0" borderId="0" xfId="22" applyFont="1" applyAlignment="1">
      <alignment vertical="top" wrapText="1"/>
      <protection/>
    </xf>
    <xf numFmtId="0" fontId="0" fillId="0" borderId="0" xfId="22" applyFont="1" applyBorder="1" applyAlignment="1">
      <alignment horizontal="justify" vertical="top" wrapText="1"/>
      <protection/>
    </xf>
    <xf numFmtId="0" fontId="0" fillId="0" borderId="0" xfId="22" applyAlignment="1">
      <alignment horizontal="justify" vertical="top" wrapText="1"/>
      <protection/>
    </xf>
    <xf numFmtId="0" fontId="0" fillId="0" borderId="0" xfId="23" applyBorder="1" applyAlignment="1">
      <alignment horizontal="justify" vertical="top" wrapText="1"/>
      <protection/>
    </xf>
    <xf numFmtId="0" fontId="0" fillId="0" borderId="0" xfId="23" applyAlignment="1">
      <alignment horizontal="justify" vertical="top" wrapText="1"/>
      <protection/>
    </xf>
    <xf numFmtId="0" fontId="3" fillId="0" borderId="0" xfId="23" applyFont="1" applyAlignment="1">
      <alignment horizontal="center"/>
      <protection/>
    </xf>
    <xf numFmtId="0" fontId="9" fillId="0" borderId="0" xfId="23" applyFont="1" applyAlignment="1">
      <alignment horizontal="center"/>
      <protection/>
    </xf>
    <xf numFmtId="0" fontId="10" fillId="0" borderId="0" xfId="15" applyNumberFormat="1" applyFont="1" applyAlignment="1">
      <alignment horizontal="justify" vertical="top" wrapText="1"/>
      <protection/>
    </xf>
    <xf numFmtId="0" fontId="10" fillId="0" borderId="0" xfId="15" applyFont="1" applyAlignment="1">
      <alignment horizontal="justify" vertical="top" wrapText="1"/>
      <protection/>
    </xf>
    <xf numFmtId="0" fontId="10" fillId="0" borderId="0" xfId="15" applyFont="1" applyAlignment="1">
      <alignment horizontal="center"/>
      <protection/>
    </xf>
    <xf numFmtId="0" fontId="6" fillId="0" borderId="0" xfId="15" applyFont="1" applyAlignment="1">
      <alignment horizontal="center"/>
      <protection/>
    </xf>
    <xf numFmtId="0" fontId="0" fillId="0" borderId="0" xfId="15" applyAlignment="1">
      <alignment horizontal="justify" vertical="top" wrapText="1"/>
      <protection/>
    </xf>
    <xf numFmtId="0" fontId="0" fillId="0" borderId="5" xfId="15" applyNumberFormat="1" applyFont="1" applyBorder="1" applyAlignment="1">
      <alignment horizontal="justify" vertical="top" wrapText="1"/>
      <protection/>
    </xf>
    <xf numFmtId="0" fontId="0" fillId="0" borderId="0" xfId="15" applyBorder="1" applyAlignment="1">
      <alignment horizontal="justify" vertical="top" wrapText="1"/>
      <protection/>
    </xf>
    <xf numFmtId="0" fontId="0" fillId="0" borderId="0" xfId="15" applyAlignment="1">
      <alignment horizontal="center"/>
      <protection/>
    </xf>
    <xf numFmtId="0" fontId="0" fillId="0" borderId="11" xfId="15" applyBorder="1" applyAlignment="1">
      <alignment horizontal="center" wrapText="1"/>
      <protection/>
    </xf>
    <xf numFmtId="0" fontId="0" fillId="0" borderId="13" xfId="15" applyBorder="1" applyAlignment="1">
      <alignment horizontal="center" wrapText="1"/>
      <protection/>
    </xf>
  </cellXfs>
  <cellStyles count="10">
    <cellStyle name="Normal" xfId="0"/>
    <cellStyle name="Comma" xfId="16"/>
    <cellStyle name="Comma [0]" xfId="17"/>
    <cellStyle name="Currency" xfId="18"/>
    <cellStyle name="Currency [0]" xfId="19"/>
    <cellStyle name="Followed Hyperlink" xfId="20"/>
    <cellStyle name="Hyperlink" xfId="21"/>
    <cellStyle name="Normal_Sheet1" xfId="22"/>
    <cellStyle name="Normal_Sheet3" xfId="23"/>
    <cellStyle name="Percent"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Accounts%202007\CFS\CFS1\Group%20Round%202007.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Accounts%202007\CFS\CFS1\Group%20Composite%20Co%20wis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NOTES"/>
      <sheetName val="Sh-0 (Int Control)"/>
      <sheetName val="Sh-0 (Int Trans)"/>
      <sheetName val="Sh-1"/>
      <sheetName val="Sh-2"/>
      <sheetName val="Sh-3"/>
      <sheetName val="Sh-4"/>
      <sheetName val="Sh-5"/>
      <sheetName val="Sh-6"/>
      <sheetName val="Sh-7"/>
      <sheetName val="Sh-8"/>
      <sheetName val="Sh-9"/>
      <sheetName val="Sh-10"/>
      <sheetName val="Sh-11"/>
      <sheetName val="Sh-12"/>
      <sheetName val="Sh-13"/>
      <sheetName val="Sh-14"/>
      <sheetName val="Sh-15"/>
      <sheetName val="Sh-16"/>
      <sheetName val="Sh-17"/>
      <sheetName val="Sh-18"/>
      <sheetName val="Sh-19"/>
      <sheetName val="PLTOP"/>
      <sheetName val="BSTOP"/>
    </sheetNames>
    <sheetDataSet>
      <sheetData sheetId="18">
        <row r="63">
          <cell r="G63">
            <v>5276.528674014</v>
          </cell>
        </row>
      </sheetData>
      <sheetData sheetId="22">
        <row r="104">
          <cell r="K104">
            <v>20569.527676291997</v>
          </cell>
        </row>
        <row r="110">
          <cell r="K110">
            <v>12873.728362639993</v>
          </cell>
        </row>
        <row r="112">
          <cell r="K112">
            <v>360.763432839</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Global Parameters"/>
      <sheetName val="NOTES"/>
      <sheetName val="Sh-0 (Int Control)"/>
      <sheetName val="Sh-0 (Int Trans)"/>
      <sheetName val="Sh-1"/>
      <sheetName val="Sh-2 (2)"/>
      <sheetName val="Sh-2"/>
      <sheetName val="Sh-3"/>
      <sheetName val="Sh-4"/>
      <sheetName val="Sh-5"/>
      <sheetName val="Sh-7 Summary"/>
      <sheetName val="Sh-7"/>
      <sheetName val="Sh-8"/>
      <sheetName val="Sh-9"/>
      <sheetName val="Sh-10"/>
      <sheetName val="Sh-11"/>
      <sheetName val="Sh-12"/>
      <sheetName val="Sh-13"/>
      <sheetName val="Sh-14"/>
      <sheetName val="Sh-15"/>
      <sheetName val="Sh-16 Summary"/>
      <sheetName val="Sh-16"/>
      <sheetName val="Sh-17"/>
      <sheetName val="Sh-18"/>
      <sheetName val="PLTOP"/>
      <sheetName val="BSTOP"/>
    </sheetNames>
    <sheetDataSet>
      <sheetData sheetId="20">
        <row r="37">
          <cell r="CB37">
            <v>-340.66822796300005</v>
          </cell>
        </row>
      </sheetData>
      <sheetData sheetId="22">
        <row r="11">
          <cell r="BJ11">
            <v>885.8753180060002</v>
          </cell>
        </row>
        <row r="44">
          <cell r="BJ44">
            <v>4.285122674</v>
          </cell>
        </row>
        <row r="49">
          <cell r="BJ49">
            <v>3515.09</v>
          </cell>
        </row>
      </sheetData>
      <sheetData sheetId="24">
        <row r="17">
          <cell r="BR17">
            <v>393.7828971370001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I71"/>
  <sheetViews>
    <sheetView tabSelected="1" view="pageBreakPreview" zoomScale="60" workbookViewId="0" topLeftCell="A1">
      <selection activeCell="L53" sqref="L53"/>
    </sheetView>
  </sheetViews>
  <sheetFormatPr defaultColWidth="9.140625" defaultRowHeight="12.75"/>
  <cols>
    <col min="1" max="1" width="9.28125" style="0" customWidth="1"/>
    <col min="3" max="3" width="44.28125" style="0" customWidth="1"/>
    <col min="4" max="9" width="17.57421875" style="0" customWidth="1"/>
  </cols>
  <sheetData>
    <row r="1" spans="1:9" ht="18">
      <c r="A1" s="1"/>
      <c r="B1" s="1"/>
      <c r="C1" s="245" t="s">
        <v>0</v>
      </c>
      <c r="D1" s="245"/>
      <c r="E1" s="245"/>
      <c r="F1" s="245"/>
      <c r="G1" s="245"/>
      <c r="H1" s="245"/>
      <c r="I1" s="245"/>
    </row>
    <row r="2" spans="1:9" ht="12.75">
      <c r="A2" s="2"/>
      <c r="B2" s="2"/>
      <c r="C2" s="2"/>
      <c r="D2" s="2"/>
      <c r="E2" s="2"/>
      <c r="F2" s="2"/>
      <c r="G2" s="2"/>
      <c r="H2" s="2"/>
      <c r="I2" s="2"/>
    </row>
    <row r="3" spans="1:9" ht="12.75">
      <c r="A3" s="1"/>
      <c r="B3" s="1"/>
      <c r="C3" s="246" t="s">
        <v>39</v>
      </c>
      <c r="D3" s="246"/>
      <c r="E3" s="246"/>
      <c r="F3" s="246"/>
      <c r="G3" s="246"/>
      <c r="H3" s="246"/>
      <c r="I3" s="246"/>
    </row>
    <row r="4" spans="1:9" ht="12.75">
      <c r="A4" s="1"/>
      <c r="B4" s="1"/>
      <c r="C4" s="3"/>
      <c r="D4" s="4"/>
      <c r="E4" s="4"/>
      <c r="F4" s="5"/>
      <c r="G4" s="6"/>
      <c r="H4" s="7"/>
      <c r="I4" s="8" t="s">
        <v>1</v>
      </c>
    </row>
    <row r="5" spans="1:9" ht="12.75">
      <c r="A5" s="9"/>
      <c r="B5" s="10"/>
      <c r="C5" s="11"/>
      <c r="D5" s="12"/>
      <c r="E5" s="13" t="s">
        <v>28</v>
      </c>
      <c r="F5" s="14" t="s">
        <v>2</v>
      </c>
      <c r="G5" s="15" t="s">
        <v>2</v>
      </c>
      <c r="H5" s="13" t="s">
        <v>29</v>
      </c>
      <c r="I5" s="15" t="s">
        <v>29</v>
      </c>
    </row>
    <row r="6" spans="1:9" ht="12.75">
      <c r="A6" s="16"/>
      <c r="B6" s="17"/>
      <c r="C6" s="18"/>
      <c r="D6" s="19"/>
      <c r="E6" s="20" t="s">
        <v>3</v>
      </c>
      <c r="F6" s="21" t="s">
        <v>3</v>
      </c>
      <c r="G6" s="22" t="s">
        <v>3</v>
      </c>
      <c r="H6" s="20" t="s">
        <v>3</v>
      </c>
      <c r="I6" s="23" t="s">
        <v>3</v>
      </c>
    </row>
    <row r="7" spans="1:9" ht="12.75">
      <c r="A7" s="16"/>
      <c r="B7" s="17"/>
      <c r="C7" s="24"/>
      <c r="D7" s="25"/>
      <c r="E7" s="26" t="s">
        <v>40</v>
      </c>
      <c r="F7" s="26" t="s">
        <v>41</v>
      </c>
      <c r="G7" s="26" t="s">
        <v>37</v>
      </c>
      <c r="H7" s="26" t="s">
        <v>41</v>
      </c>
      <c r="I7" s="27" t="s">
        <v>37</v>
      </c>
    </row>
    <row r="8" spans="1:9" ht="12.75">
      <c r="A8" s="28"/>
      <c r="B8" s="29"/>
      <c r="C8" s="30"/>
      <c r="D8" s="31"/>
      <c r="E8" s="32"/>
      <c r="F8" s="33"/>
      <c r="G8" s="34"/>
      <c r="H8" s="35"/>
      <c r="I8" s="36"/>
    </row>
    <row r="9" spans="1:9" ht="12.75">
      <c r="A9" s="9"/>
      <c r="B9" s="10"/>
      <c r="C9" s="11"/>
      <c r="D9" s="19"/>
      <c r="E9" s="37"/>
      <c r="F9" s="38"/>
      <c r="G9" s="39"/>
      <c r="H9" s="40"/>
      <c r="I9" s="41"/>
    </row>
    <row r="10" spans="1:9" ht="12.75">
      <c r="A10" s="42" t="s">
        <v>4</v>
      </c>
      <c r="B10" s="43"/>
      <c r="C10" s="18"/>
      <c r="D10" s="19"/>
      <c r="E10" s="38">
        <v>14467.9</v>
      </c>
      <c r="F10" s="38">
        <v>5373.64</v>
      </c>
      <c r="G10" s="38">
        <v>4494.62</v>
      </c>
      <c r="H10" s="44">
        <v>19841.54</v>
      </c>
      <c r="I10" s="44">
        <v>16510.51</v>
      </c>
    </row>
    <row r="11" spans="1:9" ht="12.75">
      <c r="A11" s="42" t="s">
        <v>5</v>
      </c>
      <c r="B11" s="43"/>
      <c r="C11" s="18"/>
      <c r="D11" s="19">
        <v>-1</v>
      </c>
      <c r="E11" s="38">
        <v>8902.96</v>
      </c>
      <c r="F11" s="38">
        <v>3466.3353537030016</v>
      </c>
      <c r="G11" s="38">
        <v>2784.46</v>
      </c>
      <c r="H11" s="44">
        <v>12369.295353703</v>
      </c>
      <c r="I11" s="44">
        <v>9790.53</v>
      </c>
    </row>
    <row r="12" spans="1:9" ht="12.75">
      <c r="A12" s="42" t="s">
        <v>6</v>
      </c>
      <c r="B12" s="43"/>
      <c r="C12" s="18"/>
      <c r="D12" s="19">
        <v>-2</v>
      </c>
      <c r="E12" s="38">
        <v>234.21</v>
      </c>
      <c r="F12" s="38">
        <v>102.28318171099997</v>
      </c>
      <c r="G12" s="38">
        <v>74.62</v>
      </c>
      <c r="H12" s="44">
        <v>336.493181711</v>
      </c>
      <c r="I12" s="44">
        <v>286.08</v>
      </c>
    </row>
    <row r="13" spans="1:9" ht="12.75">
      <c r="A13" s="42" t="s">
        <v>7</v>
      </c>
      <c r="B13" s="43"/>
      <c r="C13" s="18"/>
      <c r="D13" s="19"/>
      <c r="E13" s="38">
        <v>9137.17</v>
      </c>
      <c r="F13" s="38">
        <v>3568.6185354140016</v>
      </c>
      <c r="G13" s="38">
        <v>2859.08</v>
      </c>
      <c r="H13" s="45">
        <v>12705.788535414</v>
      </c>
      <c r="I13" s="46">
        <v>10076.61</v>
      </c>
    </row>
    <row r="14" spans="1:9" ht="12.75">
      <c r="A14" s="47" t="s">
        <v>8</v>
      </c>
      <c r="B14" s="48"/>
      <c r="C14" s="30"/>
      <c r="D14" s="49"/>
      <c r="E14" s="50"/>
      <c r="F14" s="50"/>
      <c r="G14" s="51"/>
      <c r="H14" s="50"/>
      <c r="I14" s="52"/>
    </row>
    <row r="15" spans="1:9" ht="12.75">
      <c r="A15" s="42" t="s">
        <v>9</v>
      </c>
      <c r="B15" s="43"/>
      <c r="C15" s="18"/>
      <c r="D15" s="19">
        <v>-3</v>
      </c>
      <c r="E15" s="53">
        <v>5876.86</v>
      </c>
      <c r="F15" s="38">
        <v>2536.0348604229994</v>
      </c>
      <c r="G15" s="53">
        <v>1982.02</v>
      </c>
      <c r="H15" s="54">
        <v>8412.894860422999</v>
      </c>
      <c r="I15" s="55">
        <v>6463.15</v>
      </c>
    </row>
    <row r="16" spans="1:9" ht="12.75">
      <c r="A16" s="16" t="s">
        <v>42</v>
      </c>
      <c r="B16" s="56" t="s">
        <v>46</v>
      </c>
      <c r="C16" s="1"/>
      <c r="D16" s="19"/>
      <c r="E16" s="38">
        <v>-330.23</v>
      </c>
      <c r="F16" s="38">
        <v>70.74923970000003</v>
      </c>
      <c r="G16" s="44">
        <v>17.75</v>
      </c>
      <c r="H16" s="44">
        <v>-259.4807603</v>
      </c>
      <c r="I16" s="44">
        <v>-141.67</v>
      </c>
    </row>
    <row r="17" spans="1:9" ht="12.75">
      <c r="A17" s="16" t="s">
        <v>43</v>
      </c>
      <c r="B17" s="56" t="s">
        <v>47</v>
      </c>
      <c r="C17" s="1"/>
      <c r="D17" s="19"/>
      <c r="E17" s="38">
        <v>4139.45</v>
      </c>
      <c r="F17" s="38">
        <v>1504.8942314859996</v>
      </c>
      <c r="G17" s="44">
        <v>1241.43</v>
      </c>
      <c r="H17" s="44">
        <v>5644.344231485999</v>
      </c>
      <c r="I17" s="44">
        <v>4124.9</v>
      </c>
    </row>
    <row r="18" spans="1:9" ht="12.75">
      <c r="A18" s="16" t="s">
        <v>44</v>
      </c>
      <c r="B18" s="56" t="s">
        <v>48</v>
      </c>
      <c r="C18" s="1"/>
      <c r="D18" s="19"/>
      <c r="E18" s="38">
        <v>466.93</v>
      </c>
      <c r="F18" s="38">
        <v>163.21721698000016</v>
      </c>
      <c r="G18" s="44">
        <v>144.83</v>
      </c>
      <c r="H18" s="44">
        <v>630.1472169800002</v>
      </c>
      <c r="I18" s="44">
        <v>541.4</v>
      </c>
    </row>
    <row r="19" spans="1:9" ht="12.75">
      <c r="A19" s="16" t="s">
        <v>45</v>
      </c>
      <c r="B19" s="56" t="s">
        <v>49</v>
      </c>
      <c r="C19" s="1"/>
      <c r="D19" s="19"/>
      <c r="E19" s="38">
        <v>1600.71</v>
      </c>
      <c r="F19" s="38">
        <v>797.174172257</v>
      </c>
      <c r="G19" s="44">
        <v>578.01</v>
      </c>
      <c r="H19" s="44">
        <v>2397.884172257</v>
      </c>
      <c r="I19" s="44">
        <v>1938.52</v>
      </c>
    </row>
    <row r="20" spans="1:9" ht="12.75">
      <c r="A20" s="42" t="s">
        <v>10</v>
      </c>
      <c r="B20" s="43"/>
      <c r="C20" s="18"/>
      <c r="D20" s="19">
        <v>-4</v>
      </c>
      <c r="E20" s="38">
        <v>3.33</v>
      </c>
      <c r="F20" s="38">
        <v>-0.046511438999999655</v>
      </c>
      <c r="G20" s="44">
        <v>9.65</v>
      </c>
      <c r="H20" s="44">
        <v>3.2834885610000004</v>
      </c>
      <c r="I20" s="44">
        <v>11.93</v>
      </c>
    </row>
    <row r="21" spans="1:9" ht="12.75">
      <c r="A21" s="42" t="s">
        <v>11</v>
      </c>
      <c r="B21" s="43"/>
      <c r="C21" s="18"/>
      <c r="D21" s="19">
        <v>-5</v>
      </c>
      <c r="E21" s="38">
        <v>270.71</v>
      </c>
      <c r="F21" s="38">
        <v>92.207308662</v>
      </c>
      <c r="G21" s="44">
        <v>86.18</v>
      </c>
      <c r="H21" s="44">
        <v>362.917308662</v>
      </c>
      <c r="I21" s="44">
        <v>332.34</v>
      </c>
    </row>
    <row r="22" spans="1:9" ht="12.75">
      <c r="A22" s="42" t="s">
        <v>30</v>
      </c>
      <c r="B22" s="43"/>
      <c r="C22" s="18"/>
      <c r="D22" s="19">
        <v>-6</v>
      </c>
      <c r="E22" s="38">
        <v>2986.27</v>
      </c>
      <c r="F22" s="38">
        <v>940.4328777680025</v>
      </c>
      <c r="G22" s="38">
        <v>781.23</v>
      </c>
      <c r="H22" s="38">
        <v>3926.702877768001</v>
      </c>
      <c r="I22" s="44">
        <v>3269.19</v>
      </c>
    </row>
    <row r="23" spans="1:9" ht="12.75">
      <c r="A23" s="47" t="s">
        <v>8</v>
      </c>
      <c r="B23" s="48"/>
      <c r="C23" s="30"/>
      <c r="D23" s="49"/>
      <c r="E23" s="50"/>
      <c r="F23" s="50"/>
      <c r="G23" s="51"/>
      <c r="H23" s="50"/>
      <c r="I23" s="52"/>
    </row>
    <row r="24" spans="1:9" ht="12.75">
      <c r="A24" s="42" t="s">
        <v>12</v>
      </c>
      <c r="B24" s="43"/>
      <c r="C24" s="18"/>
      <c r="D24" s="57">
        <v>-7</v>
      </c>
      <c r="E24" s="58">
        <v>936.99</v>
      </c>
      <c r="F24" s="58">
        <v>289.7410090999999</v>
      </c>
      <c r="G24" s="59">
        <v>213.76</v>
      </c>
      <c r="H24" s="58">
        <v>1226.7310091</v>
      </c>
      <c r="I24" s="58">
        <v>988.82</v>
      </c>
    </row>
    <row r="25" spans="1:9" ht="12.75">
      <c r="A25" s="42" t="s">
        <v>133</v>
      </c>
      <c r="B25" s="43"/>
      <c r="C25" s="18"/>
      <c r="D25" s="19">
        <v>-8</v>
      </c>
      <c r="E25" s="55">
        <v>2049.28</v>
      </c>
      <c r="F25" s="44">
        <v>650.6918686680024</v>
      </c>
      <c r="G25" s="60">
        <v>567.47</v>
      </c>
      <c r="H25" s="55">
        <v>2699.971868668001</v>
      </c>
      <c r="I25" s="55">
        <v>2280.37</v>
      </c>
    </row>
    <row r="26" spans="1:9" ht="12.75">
      <c r="A26" s="42" t="s">
        <v>31</v>
      </c>
      <c r="B26" s="43"/>
      <c r="C26" s="18"/>
      <c r="D26" s="19">
        <v>-9</v>
      </c>
      <c r="E26" s="61">
        <v>0</v>
      </c>
      <c r="F26" s="62">
        <v>0</v>
      </c>
      <c r="G26" s="63">
        <v>0.42</v>
      </c>
      <c r="H26" s="61">
        <v>0</v>
      </c>
      <c r="I26" s="64">
        <v>-45.02</v>
      </c>
    </row>
    <row r="27" spans="1:9" ht="12.75">
      <c r="A27" s="42" t="s">
        <v>169</v>
      </c>
      <c r="B27" s="43"/>
      <c r="C27" s="18"/>
      <c r="D27" s="19"/>
      <c r="E27" s="53">
        <v>2049.28</v>
      </c>
      <c r="F27" s="44">
        <v>650.6918686680024</v>
      </c>
      <c r="G27" s="65">
        <v>567.89</v>
      </c>
      <c r="H27" s="53">
        <v>2699.971868668001</v>
      </c>
      <c r="I27" s="55">
        <v>2235.35</v>
      </c>
    </row>
    <row r="28" spans="1:9" ht="12.75">
      <c r="A28" s="42" t="s">
        <v>13</v>
      </c>
      <c r="B28" s="43"/>
      <c r="C28" s="18"/>
      <c r="D28" s="66">
        <v>-10</v>
      </c>
      <c r="E28" s="38">
        <v>376.02</v>
      </c>
      <c r="F28" s="44">
        <v>376.22</v>
      </c>
      <c r="G28" s="67">
        <v>375.52</v>
      </c>
      <c r="H28" s="38">
        <v>376.22</v>
      </c>
      <c r="I28" s="44">
        <v>375.52</v>
      </c>
    </row>
    <row r="29" spans="1:9" ht="12.75">
      <c r="A29" s="68" t="s">
        <v>52</v>
      </c>
      <c r="B29" s="18"/>
      <c r="C29" s="18"/>
      <c r="D29" s="66"/>
      <c r="E29" s="46"/>
      <c r="F29" s="44"/>
      <c r="G29" s="60"/>
      <c r="H29" s="60"/>
      <c r="I29" s="60"/>
    </row>
    <row r="30" spans="1:9" ht="12.75">
      <c r="A30" s="68" t="s">
        <v>14</v>
      </c>
      <c r="B30" s="18"/>
      <c r="C30" s="18"/>
      <c r="D30" s="66">
        <v>-11</v>
      </c>
      <c r="E30" s="61">
        <v>0</v>
      </c>
      <c r="F30" s="62">
        <v>0</v>
      </c>
      <c r="G30" s="69" t="s">
        <v>15</v>
      </c>
      <c r="H30" s="70">
        <v>10003.78</v>
      </c>
      <c r="I30" s="46">
        <v>8626.79</v>
      </c>
    </row>
    <row r="31" spans="1:9" ht="12.75">
      <c r="A31" s="71" t="s">
        <v>33</v>
      </c>
      <c r="B31" s="72"/>
      <c r="C31" s="72"/>
      <c r="D31" s="66">
        <v>-12</v>
      </c>
      <c r="E31" s="46"/>
      <c r="F31" s="44"/>
      <c r="G31" s="60"/>
      <c r="H31" s="60"/>
      <c r="I31" s="60"/>
    </row>
    <row r="32" spans="1:9" ht="12.75">
      <c r="A32" s="71" t="s">
        <v>159</v>
      </c>
      <c r="B32" s="72"/>
      <c r="C32" s="72"/>
      <c r="D32" s="66"/>
      <c r="E32" s="46"/>
      <c r="F32" s="44"/>
      <c r="G32" s="60"/>
      <c r="H32" s="60"/>
      <c r="I32" s="60"/>
    </row>
    <row r="33" spans="1:9" ht="12.75">
      <c r="A33" s="73" t="s">
        <v>15</v>
      </c>
      <c r="B33" s="74" t="s">
        <v>32</v>
      </c>
      <c r="C33" s="72"/>
      <c r="D33" s="66"/>
      <c r="E33" s="46">
        <v>5.46</v>
      </c>
      <c r="F33" s="44">
        <v>1.73</v>
      </c>
      <c r="G33" s="60">
        <v>1.51</v>
      </c>
      <c r="H33" s="44">
        <v>7.19</v>
      </c>
      <c r="I33" s="60">
        <v>6.08</v>
      </c>
    </row>
    <row r="34" spans="1:9" ht="12.75">
      <c r="A34" s="73" t="s">
        <v>15</v>
      </c>
      <c r="B34" s="74" t="s">
        <v>102</v>
      </c>
      <c r="C34" s="72"/>
      <c r="D34" s="66"/>
      <c r="E34" s="46">
        <v>5.43</v>
      </c>
      <c r="F34" s="44">
        <v>1.73</v>
      </c>
      <c r="G34" s="60">
        <v>1.5</v>
      </c>
      <c r="H34" s="44">
        <v>7.16</v>
      </c>
      <c r="I34" s="60">
        <v>6.05</v>
      </c>
    </row>
    <row r="35" spans="1:9" ht="12.75">
      <c r="A35" s="71" t="s">
        <v>160</v>
      </c>
      <c r="B35" s="74"/>
      <c r="C35" s="72"/>
      <c r="D35" s="66"/>
      <c r="E35" s="46"/>
      <c r="F35" s="44"/>
      <c r="G35" s="60"/>
      <c r="H35" s="60"/>
      <c r="I35" s="60"/>
    </row>
    <row r="36" spans="1:9" ht="12.75">
      <c r="A36" s="73" t="s">
        <v>15</v>
      </c>
      <c r="B36" s="74" t="s">
        <v>32</v>
      </c>
      <c r="C36" s="72"/>
      <c r="D36" s="66"/>
      <c r="E36" s="46">
        <v>5.46</v>
      </c>
      <c r="F36" s="44">
        <v>1.73</v>
      </c>
      <c r="G36" s="60">
        <v>1.51</v>
      </c>
      <c r="H36" s="44">
        <v>7.19</v>
      </c>
      <c r="I36" s="60">
        <v>5.96</v>
      </c>
    </row>
    <row r="37" spans="1:9" ht="12.75">
      <c r="A37" s="73" t="s">
        <v>15</v>
      </c>
      <c r="B37" s="74" t="s">
        <v>102</v>
      </c>
      <c r="C37" s="72"/>
      <c r="D37" s="66"/>
      <c r="E37" s="46">
        <v>5.43</v>
      </c>
      <c r="F37" s="44">
        <v>1.73</v>
      </c>
      <c r="G37" s="60">
        <v>1.5</v>
      </c>
      <c r="H37" s="44">
        <v>7.16</v>
      </c>
      <c r="I37" s="60">
        <v>5.93</v>
      </c>
    </row>
    <row r="38" spans="1:9" ht="12.75">
      <c r="A38" s="68" t="s">
        <v>161</v>
      </c>
      <c r="B38" s="18"/>
      <c r="C38" s="18"/>
      <c r="D38" s="66">
        <v>-13</v>
      </c>
      <c r="E38" s="75"/>
      <c r="F38" s="44"/>
      <c r="G38" s="72"/>
      <c r="H38" s="72"/>
      <c r="I38" s="60"/>
    </row>
    <row r="39" spans="1:9" ht="12.75">
      <c r="A39" s="73" t="s">
        <v>15</v>
      </c>
      <c r="B39" s="17" t="s">
        <v>50</v>
      </c>
      <c r="C39" s="1"/>
      <c r="D39" s="66"/>
      <c r="E39" s="75">
        <v>3703328339</v>
      </c>
      <c r="F39" s="76">
        <v>3706609279</v>
      </c>
      <c r="G39" s="77">
        <v>3686478363</v>
      </c>
      <c r="H39" s="76">
        <v>3706609279</v>
      </c>
      <c r="I39" s="77">
        <v>3686478363</v>
      </c>
    </row>
    <row r="40" spans="1:9" ht="12.75">
      <c r="A40" s="73" t="s">
        <v>15</v>
      </c>
      <c r="B40" s="17" t="s">
        <v>51</v>
      </c>
      <c r="C40" s="1"/>
      <c r="D40" s="66"/>
      <c r="E40" s="46">
        <v>98.49</v>
      </c>
      <c r="F40" s="44">
        <v>98.52</v>
      </c>
      <c r="G40" s="60">
        <v>98.17</v>
      </c>
      <c r="H40" s="44">
        <v>98.52</v>
      </c>
      <c r="I40" s="60">
        <v>98.17</v>
      </c>
    </row>
    <row r="41" spans="1:9" ht="12.75">
      <c r="A41" s="78"/>
      <c r="B41" s="79"/>
      <c r="C41" s="24"/>
      <c r="D41" s="80"/>
      <c r="E41" s="80"/>
      <c r="F41" s="45"/>
      <c r="G41" s="81"/>
      <c r="H41" s="81"/>
      <c r="I41" s="82"/>
    </row>
    <row r="42" spans="1:9" ht="12.75">
      <c r="A42" s="1"/>
      <c r="B42" s="1"/>
      <c r="C42" s="1"/>
      <c r="D42" s="83"/>
      <c r="E42" s="83"/>
      <c r="F42" s="8"/>
      <c r="G42" s="7"/>
      <c r="H42" s="7"/>
      <c r="I42" s="84"/>
    </row>
    <row r="43" spans="1:9" ht="12.75">
      <c r="A43" s="85"/>
      <c r="B43" s="85"/>
      <c r="C43" s="86"/>
      <c r="D43" s="87"/>
      <c r="E43" s="87"/>
      <c r="F43" s="88"/>
      <c r="G43" s="89"/>
      <c r="H43" s="7"/>
      <c r="I43" s="90"/>
    </row>
    <row r="44" spans="1:9" ht="12.75">
      <c r="A44" s="91" t="s">
        <v>16</v>
      </c>
      <c r="B44" s="91"/>
      <c r="C44" s="85"/>
      <c r="D44" s="87"/>
      <c r="E44" s="87"/>
      <c r="F44" s="88"/>
      <c r="G44" s="89"/>
      <c r="H44" s="7"/>
      <c r="I44" s="90"/>
    </row>
    <row r="45" spans="1:9" ht="12.75">
      <c r="A45" s="91"/>
      <c r="B45" s="91"/>
      <c r="C45" s="85"/>
      <c r="D45" s="87"/>
      <c r="E45" s="87"/>
      <c r="F45" s="88"/>
      <c r="G45" s="89"/>
      <c r="H45" s="7"/>
      <c r="I45" s="90"/>
    </row>
    <row r="46" spans="1:9" ht="12.75">
      <c r="A46" s="92" t="s">
        <v>53</v>
      </c>
      <c r="B46" s="248" t="s">
        <v>61</v>
      </c>
      <c r="C46" s="249"/>
      <c r="D46" s="249"/>
      <c r="E46" s="249"/>
      <c r="F46" s="249"/>
      <c r="G46" s="249"/>
      <c r="H46" s="249"/>
      <c r="I46" s="249"/>
    </row>
    <row r="47" spans="1:9" ht="12.75">
      <c r="A47" s="1"/>
      <c r="B47" s="1"/>
      <c r="C47" s="85" t="s">
        <v>60</v>
      </c>
      <c r="D47" s="87"/>
      <c r="E47" s="87"/>
      <c r="F47" s="88"/>
      <c r="G47" s="89"/>
      <c r="H47" s="7"/>
      <c r="I47" s="90"/>
    </row>
    <row r="48" spans="1:9" ht="12.75">
      <c r="A48" s="92" t="s">
        <v>54</v>
      </c>
      <c r="B48" s="248" t="s">
        <v>62</v>
      </c>
      <c r="C48" s="249"/>
      <c r="D48" s="249"/>
      <c r="E48" s="249"/>
      <c r="F48" s="249"/>
      <c r="G48" s="249"/>
      <c r="H48" s="249"/>
      <c r="I48" s="249"/>
    </row>
    <row r="49" spans="1:9" ht="12.75">
      <c r="A49" s="85"/>
      <c r="B49" s="85"/>
      <c r="C49" s="85"/>
      <c r="D49" s="87"/>
      <c r="E49" s="87"/>
      <c r="F49" s="88"/>
      <c r="G49" s="89"/>
      <c r="H49" s="7"/>
      <c r="I49" s="90"/>
    </row>
    <row r="50" spans="1:9" ht="12.75">
      <c r="A50" s="92" t="s">
        <v>55</v>
      </c>
      <c r="B50" s="248" t="s">
        <v>63</v>
      </c>
      <c r="C50" s="249"/>
      <c r="D50" s="249"/>
      <c r="E50" s="249"/>
      <c r="F50" s="249"/>
      <c r="G50" s="249"/>
      <c r="H50" s="249"/>
      <c r="I50" s="249"/>
    </row>
    <row r="51" spans="1:9" ht="12.75">
      <c r="A51" s="85"/>
      <c r="B51" s="85"/>
      <c r="C51" s="85"/>
      <c r="D51" s="87"/>
      <c r="E51" s="87"/>
      <c r="F51" s="88"/>
      <c r="G51" s="89"/>
      <c r="H51" s="7"/>
      <c r="I51" s="90"/>
    </row>
    <row r="52" spans="1:9" ht="12.75">
      <c r="A52" s="92" t="s">
        <v>56</v>
      </c>
      <c r="B52" s="248" t="s">
        <v>167</v>
      </c>
      <c r="C52" s="249"/>
      <c r="D52" s="249"/>
      <c r="E52" s="249"/>
      <c r="F52" s="249"/>
      <c r="G52" s="249"/>
      <c r="H52" s="249"/>
      <c r="I52" s="249"/>
    </row>
    <row r="53" spans="1:9" ht="12.75">
      <c r="A53" s="85"/>
      <c r="B53" s="85"/>
      <c r="C53" s="85" t="s">
        <v>64</v>
      </c>
      <c r="D53" s="87"/>
      <c r="E53" s="87"/>
      <c r="F53" s="88"/>
      <c r="G53" s="89"/>
      <c r="H53" s="7"/>
      <c r="I53" s="90"/>
    </row>
    <row r="54" spans="1:9" ht="26.25" customHeight="1">
      <c r="A54" s="92" t="s">
        <v>57</v>
      </c>
      <c r="B54" s="248" t="s">
        <v>173</v>
      </c>
      <c r="C54" s="250"/>
      <c r="D54" s="250"/>
      <c r="E54" s="250"/>
      <c r="F54" s="250"/>
      <c r="G54" s="250"/>
      <c r="H54" s="250"/>
      <c r="I54" s="250"/>
    </row>
    <row r="55" spans="1:9" ht="12.75">
      <c r="A55" s="92"/>
      <c r="B55" s="93"/>
      <c r="C55" s="94"/>
      <c r="D55" s="94"/>
      <c r="E55" s="94"/>
      <c r="F55" s="94"/>
      <c r="G55" s="94"/>
      <c r="H55" s="94"/>
      <c r="I55" s="94"/>
    </row>
    <row r="56" spans="1:9" ht="30" customHeight="1">
      <c r="A56" s="92" t="s">
        <v>58</v>
      </c>
      <c r="B56" s="248" t="s">
        <v>164</v>
      </c>
      <c r="C56" s="250"/>
      <c r="D56" s="250"/>
      <c r="E56" s="250"/>
      <c r="F56" s="250"/>
      <c r="G56" s="250"/>
      <c r="H56" s="250"/>
      <c r="I56" s="250"/>
    </row>
    <row r="57" spans="1:9" ht="12.75">
      <c r="A57" s="85"/>
      <c r="B57" s="85"/>
      <c r="C57" s="85" t="s">
        <v>60</v>
      </c>
      <c r="D57" s="87"/>
      <c r="E57" s="87"/>
      <c r="F57" s="88"/>
      <c r="G57" s="89"/>
      <c r="H57" s="7"/>
      <c r="I57" s="90"/>
    </row>
    <row r="58" spans="1:9" ht="12.75">
      <c r="A58" s="1" t="s">
        <v>108</v>
      </c>
      <c r="B58" s="251" t="s">
        <v>103</v>
      </c>
      <c r="C58" s="251"/>
      <c r="D58" s="87"/>
      <c r="E58" s="87"/>
      <c r="F58" s="88"/>
      <c r="G58" s="89"/>
      <c r="H58" s="7"/>
      <c r="I58" s="90"/>
    </row>
    <row r="59" spans="1:9" ht="12.75">
      <c r="A59" s="1"/>
      <c r="B59" s="1"/>
      <c r="C59" s="1"/>
      <c r="D59" s="1"/>
      <c r="E59" s="83"/>
      <c r="F59" s="83"/>
      <c r="G59" s="95"/>
      <c r="H59" s="247" t="s">
        <v>104</v>
      </c>
      <c r="I59" s="247"/>
    </row>
    <row r="60" spans="1:9" ht="12.75">
      <c r="A60" s="1"/>
      <c r="B60" s="1"/>
      <c r="C60" s="1"/>
      <c r="D60" s="1"/>
      <c r="E60" s="83"/>
      <c r="F60" s="83"/>
      <c r="G60" s="1"/>
      <c r="H60" s="96" t="s">
        <v>41</v>
      </c>
      <c r="I60" s="96" t="s">
        <v>37</v>
      </c>
    </row>
    <row r="61" spans="1:9" ht="12.75">
      <c r="A61" s="1"/>
      <c r="B61" s="1"/>
      <c r="C61" s="1"/>
      <c r="D61" s="1"/>
      <c r="E61" s="83"/>
      <c r="F61" s="83"/>
      <c r="G61" s="1"/>
      <c r="H61" s="97"/>
      <c r="I61" s="97"/>
    </row>
    <row r="62" spans="1:9" ht="33" customHeight="1">
      <c r="A62" s="1"/>
      <c r="B62" s="98" t="s">
        <v>42</v>
      </c>
      <c r="C62" s="253" t="s">
        <v>105</v>
      </c>
      <c r="D62" s="254"/>
      <c r="E62" s="254"/>
      <c r="F62" s="254"/>
      <c r="G62" s="99"/>
      <c r="H62" s="100" t="s">
        <v>106</v>
      </c>
      <c r="I62" s="101">
        <v>-67.87</v>
      </c>
    </row>
    <row r="63" spans="1:9" ht="12.75">
      <c r="A63" s="1"/>
      <c r="B63" s="1"/>
      <c r="C63" s="1"/>
      <c r="D63" s="1"/>
      <c r="E63" s="83"/>
      <c r="F63" s="83"/>
      <c r="G63" s="1"/>
      <c r="H63" s="96"/>
      <c r="I63" s="97"/>
    </row>
    <row r="64" spans="1:9" ht="12.75">
      <c r="A64" s="92"/>
      <c r="B64" s="98" t="s">
        <v>43</v>
      </c>
      <c r="C64" s="253" t="s">
        <v>109</v>
      </c>
      <c r="D64" s="254"/>
      <c r="E64" s="254"/>
      <c r="F64" s="254"/>
      <c r="G64" s="99"/>
      <c r="H64" s="100" t="s">
        <v>106</v>
      </c>
      <c r="I64" s="102">
        <v>22.85</v>
      </c>
    </row>
    <row r="65" spans="1:9" ht="12.75">
      <c r="A65" s="1"/>
      <c r="B65" s="17"/>
      <c r="C65" s="1"/>
      <c r="D65" s="103"/>
      <c r="E65" s="104"/>
      <c r="F65" s="104"/>
      <c r="G65" s="1"/>
      <c r="H65" s="105"/>
      <c r="I65" s="105"/>
    </row>
    <row r="66" spans="1:9" ht="12.75">
      <c r="A66" s="1"/>
      <c r="B66" s="1"/>
      <c r="C66" s="106" t="s">
        <v>107</v>
      </c>
      <c r="D66" s="1"/>
      <c r="E66" s="107"/>
      <c r="F66" s="107"/>
      <c r="G66" s="1"/>
      <c r="H66" s="108" t="s">
        <v>106</v>
      </c>
      <c r="I66" s="109">
        <v>-45.02</v>
      </c>
    </row>
    <row r="67" spans="1:9" ht="12.75">
      <c r="A67" s="1"/>
      <c r="B67" s="1"/>
      <c r="C67" s="1"/>
      <c r="D67" s="85"/>
      <c r="E67" s="83"/>
      <c r="F67" s="83"/>
      <c r="G67" s="7"/>
      <c r="H67" s="7"/>
      <c r="I67" s="84"/>
    </row>
    <row r="68" spans="1:9" ht="12.75">
      <c r="A68" s="1"/>
      <c r="B68" s="1"/>
      <c r="C68" s="1"/>
      <c r="D68" s="85"/>
      <c r="E68" s="83"/>
      <c r="F68" s="83"/>
      <c r="G68" s="7"/>
      <c r="H68" s="7"/>
      <c r="I68" s="84"/>
    </row>
    <row r="69" spans="1:9" ht="34.5" customHeight="1">
      <c r="A69" s="92" t="s">
        <v>162</v>
      </c>
      <c r="B69" s="250" t="s">
        <v>174</v>
      </c>
      <c r="C69" s="252"/>
      <c r="D69" s="252"/>
      <c r="E69" s="252"/>
      <c r="F69" s="252"/>
      <c r="G69" s="252"/>
      <c r="H69" s="252"/>
      <c r="I69" s="252"/>
    </row>
    <row r="70" spans="1:9" ht="12.75">
      <c r="A70" s="85"/>
      <c r="B70" s="85"/>
      <c r="C70" s="85"/>
      <c r="D70" s="87"/>
      <c r="E70" s="87"/>
      <c r="F70" s="88"/>
      <c r="G70" s="89"/>
      <c r="H70" s="7"/>
      <c r="I70" s="90"/>
    </row>
    <row r="71" spans="1:9" ht="12.75">
      <c r="A71" s="92" t="s">
        <v>163</v>
      </c>
      <c r="B71" s="248" t="s">
        <v>157</v>
      </c>
      <c r="C71" s="249"/>
      <c r="D71" s="249"/>
      <c r="E71" s="249"/>
      <c r="F71" s="249"/>
      <c r="G71" s="249"/>
      <c r="H71" s="249"/>
      <c r="I71" s="249"/>
    </row>
  </sheetData>
  <mergeCells count="14">
    <mergeCell ref="B69:I69"/>
    <mergeCell ref="B71:I71"/>
    <mergeCell ref="C62:F62"/>
    <mergeCell ref="C64:F64"/>
    <mergeCell ref="C1:I1"/>
    <mergeCell ref="C3:I3"/>
    <mergeCell ref="H59:I59"/>
    <mergeCell ref="B46:I46"/>
    <mergeCell ref="B48:I48"/>
    <mergeCell ref="B50:I50"/>
    <mergeCell ref="B52:I52"/>
    <mergeCell ref="B54:I54"/>
    <mergeCell ref="B58:C58"/>
    <mergeCell ref="B56:I56"/>
  </mergeCells>
  <printOptions/>
  <pageMargins left="0.75" right="0.75" top="1" bottom="1" header="0.5" footer="0.5"/>
  <pageSetup horizontalDpi="300" verticalDpi="300" orientation="landscape" paperSize="9" scale="47" r:id="rId1"/>
</worksheet>
</file>

<file path=xl/worksheets/sheet2.xml><?xml version="1.0" encoding="utf-8"?>
<worksheet xmlns="http://schemas.openxmlformats.org/spreadsheetml/2006/main" xmlns:r="http://schemas.openxmlformats.org/officeDocument/2006/relationships">
  <dimension ref="B2:J69"/>
  <sheetViews>
    <sheetView view="pageBreakPreview" zoomScale="60" workbookViewId="0" topLeftCell="A29">
      <selection activeCell="E75" sqref="E75"/>
    </sheetView>
  </sheetViews>
  <sheetFormatPr defaultColWidth="9.140625" defaultRowHeight="12.75"/>
  <cols>
    <col min="5" max="5" width="50.140625" style="0" customWidth="1"/>
    <col min="6" max="9" width="22.28125" style="0" customWidth="1"/>
  </cols>
  <sheetData>
    <row r="2" spans="2:10" ht="18">
      <c r="B2" s="257" t="s">
        <v>0</v>
      </c>
      <c r="C2" s="257"/>
      <c r="D2" s="257"/>
      <c r="E2" s="257"/>
      <c r="F2" s="257"/>
      <c r="G2" s="257"/>
      <c r="H2" s="257"/>
      <c r="I2" s="257"/>
      <c r="J2" s="257"/>
    </row>
    <row r="3" spans="2:10" ht="12.75">
      <c r="B3" s="155"/>
      <c r="C3" s="155"/>
      <c r="D3" s="155"/>
      <c r="E3" s="155"/>
      <c r="F3" s="155"/>
      <c r="G3" s="155"/>
      <c r="H3" s="155"/>
      <c r="I3" s="155"/>
      <c r="J3" s="155"/>
    </row>
    <row r="4" spans="2:10" ht="15.75">
      <c r="B4" s="258" t="s">
        <v>23</v>
      </c>
      <c r="C4" s="258"/>
      <c r="D4" s="258"/>
      <c r="E4" s="258"/>
      <c r="F4" s="258"/>
      <c r="G4" s="258"/>
      <c r="H4" s="258"/>
      <c r="I4" s="258"/>
      <c r="J4" s="258"/>
    </row>
    <row r="5" spans="2:10" ht="15.75">
      <c r="B5" s="258" t="s">
        <v>38</v>
      </c>
      <c r="C5" s="258"/>
      <c r="D5" s="258"/>
      <c r="E5" s="258"/>
      <c r="F5" s="258"/>
      <c r="G5" s="258"/>
      <c r="H5" s="258"/>
      <c r="I5" s="258"/>
      <c r="J5" s="258"/>
    </row>
    <row r="6" spans="2:10" ht="12.75">
      <c r="B6" s="155"/>
      <c r="C6" s="155"/>
      <c r="D6" s="155"/>
      <c r="E6" s="155"/>
      <c r="F6" s="155"/>
      <c r="G6" s="155"/>
      <c r="H6" s="155"/>
      <c r="I6" s="155"/>
      <c r="J6" s="155"/>
    </row>
    <row r="7" spans="2:9" ht="15">
      <c r="B7" s="118"/>
      <c r="C7" s="118"/>
      <c r="D7" s="118"/>
      <c r="E7" s="118"/>
      <c r="F7" s="118"/>
      <c r="G7" s="156"/>
      <c r="H7" s="157"/>
      <c r="I7" s="158" t="s">
        <v>1</v>
      </c>
    </row>
    <row r="8" spans="2:9" ht="15.75">
      <c r="B8" s="118"/>
      <c r="C8" s="118"/>
      <c r="D8" s="118"/>
      <c r="E8" s="118"/>
      <c r="F8" s="126" t="s">
        <v>2</v>
      </c>
      <c r="G8" s="126" t="s">
        <v>2</v>
      </c>
      <c r="H8" s="126" t="s">
        <v>29</v>
      </c>
      <c r="I8" s="126" t="s">
        <v>29</v>
      </c>
    </row>
    <row r="9" spans="2:9" ht="15.75">
      <c r="B9" s="112"/>
      <c r="C9" s="113"/>
      <c r="D9" s="113"/>
      <c r="E9" s="113"/>
      <c r="F9" s="126" t="s">
        <v>3</v>
      </c>
      <c r="G9" s="127" t="s">
        <v>3</v>
      </c>
      <c r="H9" s="126" t="s">
        <v>3</v>
      </c>
      <c r="I9" s="127" t="s">
        <v>3</v>
      </c>
    </row>
    <row r="10" spans="2:9" ht="15.75">
      <c r="B10" s="114"/>
      <c r="C10" s="115"/>
      <c r="D10" s="115"/>
      <c r="E10" s="115"/>
      <c r="F10" s="128" t="s">
        <v>41</v>
      </c>
      <c r="G10" s="128" t="s">
        <v>37</v>
      </c>
      <c r="H10" s="128" t="s">
        <v>41</v>
      </c>
      <c r="I10" s="129" t="s">
        <v>37</v>
      </c>
    </row>
    <row r="11" spans="2:9" ht="12.75">
      <c r="B11" s="112"/>
      <c r="C11" s="113"/>
      <c r="D11" s="113"/>
      <c r="E11" s="113"/>
      <c r="F11" s="130"/>
      <c r="G11" s="131"/>
      <c r="H11" s="132"/>
      <c r="I11" s="131" t="s">
        <v>24</v>
      </c>
    </row>
    <row r="12" spans="2:9" ht="12.75">
      <c r="B12" s="112"/>
      <c r="C12" s="113"/>
      <c r="D12" s="113"/>
      <c r="E12" s="113"/>
      <c r="F12" s="133"/>
      <c r="G12" s="131"/>
      <c r="H12" s="132"/>
      <c r="I12" s="131"/>
    </row>
    <row r="13" spans="2:9" ht="15.75">
      <c r="B13" s="116">
        <v>1</v>
      </c>
      <c r="C13" s="117" t="s">
        <v>88</v>
      </c>
      <c r="D13" s="117"/>
      <c r="E13" s="118"/>
      <c r="F13" s="133"/>
      <c r="G13" s="131"/>
      <c r="H13" s="132"/>
      <c r="I13" s="131"/>
    </row>
    <row r="14" spans="2:9" ht="12.75">
      <c r="B14" s="112"/>
      <c r="C14" s="113"/>
      <c r="D14" s="113"/>
      <c r="E14" s="113"/>
      <c r="F14" s="133"/>
      <c r="G14" s="131"/>
      <c r="H14" s="132"/>
      <c r="I14" s="131"/>
    </row>
    <row r="15" spans="2:9" ht="12.75">
      <c r="B15" s="112"/>
      <c r="C15" s="113" t="s">
        <v>42</v>
      </c>
      <c r="D15" s="113" t="s">
        <v>71</v>
      </c>
      <c r="E15" s="119" t="s">
        <v>89</v>
      </c>
      <c r="F15" s="133">
        <v>3294.0427949999994</v>
      </c>
      <c r="G15" s="131">
        <v>2882.73</v>
      </c>
      <c r="H15" s="133">
        <v>12833.702795</v>
      </c>
      <c r="I15" s="131">
        <v>11329.74</v>
      </c>
    </row>
    <row r="16" spans="2:9" ht="12.75">
      <c r="B16" s="112"/>
      <c r="C16" s="113"/>
      <c r="D16" s="113"/>
      <c r="E16" s="119" t="s">
        <v>90</v>
      </c>
      <c r="F16" s="133">
        <v>498.45643334099987</v>
      </c>
      <c r="G16" s="133">
        <v>305.66</v>
      </c>
      <c r="H16" s="133">
        <v>1704.386433341</v>
      </c>
      <c r="I16" s="134">
        <v>1013.47</v>
      </c>
    </row>
    <row r="17" spans="2:9" ht="15.75">
      <c r="B17" s="112"/>
      <c r="C17" s="113"/>
      <c r="D17" s="117" t="s">
        <v>91</v>
      </c>
      <c r="E17" s="118"/>
      <c r="F17" s="135">
        <v>3792.4992283409993</v>
      </c>
      <c r="G17" s="135">
        <v>3188.39</v>
      </c>
      <c r="H17" s="135">
        <v>14538.089228341</v>
      </c>
      <c r="I17" s="135">
        <v>12343.21</v>
      </c>
    </row>
    <row r="18" spans="2:9" ht="12.75">
      <c r="B18" s="112"/>
      <c r="C18" s="113"/>
      <c r="D18" s="113"/>
      <c r="E18" s="113"/>
      <c r="F18" s="133"/>
      <c r="G18" s="136"/>
      <c r="H18" s="132"/>
      <c r="I18" s="131"/>
    </row>
    <row r="19" spans="2:9" ht="12.75">
      <c r="B19" s="112"/>
      <c r="C19" s="113" t="s">
        <v>43</v>
      </c>
      <c r="D19" s="113" t="s">
        <v>76</v>
      </c>
      <c r="E19" s="118"/>
      <c r="F19" s="133">
        <v>304.34718699999996</v>
      </c>
      <c r="G19" s="131">
        <v>263.32</v>
      </c>
      <c r="H19" s="133">
        <v>985.667187</v>
      </c>
      <c r="I19" s="131">
        <v>783.35</v>
      </c>
    </row>
    <row r="20" spans="2:9" ht="12.75">
      <c r="B20" s="112"/>
      <c r="C20" s="113" t="s">
        <v>44</v>
      </c>
      <c r="D20" s="113" t="s">
        <v>80</v>
      </c>
      <c r="E20" s="118"/>
      <c r="F20" s="133">
        <v>928.7272663999997</v>
      </c>
      <c r="G20" s="131">
        <v>804</v>
      </c>
      <c r="H20" s="133">
        <v>3691.3572664</v>
      </c>
      <c r="I20" s="131">
        <v>2678.44</v>
      </c>
    </row>
    <row r="21" spans="2:9" ht="12.75">
      <c r="B21" s="112"/>
      <c r="C21" s="113" t="s">
        <v>45</v>
      </c>
      <c r="D21" s="113" t="s">
        <v>78</v>
      </c>
      <c r="E21" s="118"/>
      <c r="F21" s="133">
        <v>533.3497572000001</v>
      </c>
      <c r="G21" s="131">
        <v>475.5</v>
      </c>
      <c r="H21" s="133">
        <v>2100.0597572</v>
      </c>
      <c r="I21" s="131">
        <v>1895.73</v>
      </c>
    </row>
    <row r="22" spans="2:9" ht="12.75">
      <c r="B22" s="112"/>
      <c r="C22" s="113"/>
      <c r="D22" s="113"/>
      <c r="E22" s="113"/>
      <c r="F22" s="137"/>
      <c r="G22" s="134"/>
      <c r="H22" s="138"/>
      <c r="I22" s="134"/>
    </row>
    <row r="23" spans="2:9" ht="15.75">
      <c r="B23" s="112"/>
      <c r="C23" s="117" t="s">
        <v>92</v>
      </c>
      <c r="D23" s="113"/>
      <c r="E23" s="118"/>
      <c r="F23" s="139">
        <v>5558.933438941</v>
      </c>
      <c r="G23" s="140">
        <v>4731.21</v>
      </c>
      <c r="H23" s="140">
        <v>21315.183438940996</v>
      </c>
      <c r="I23" s="139">
        <v>17700.73</v>
      </c>
    </row>
    <row r="24" spans="2:9" ht="12.75">
      <c r="B24" s="112"/>
      <c r="C24" s="113"/>
      <c r="D24" s="113"/>
      <c r="E24" s="113"/>
      <c r="F24" s="133"/>
      <c r="G24" s="131"/>
      <c r="H24" s="132"/>
      <c r="I24" s="131"/>
    </row>
    <row r="25" spans="2:9" ht="12.75">
      <c r="B25" s="112"/>
      <c r="C25" s="113" t="s">
        <v>93</v>
      </c>
      <c r="D25" s="113"/>
      <c r="E25" s="118"/>
      <c r="F25" s="133">
        <v>287.57309193799983</v>
      </c>
      <c r="G25" s="133">
        <v>311.21</v>
      </c>
      <c r="H25" s="133">
        <v>1810.1330919379998</v>
      </c>
      <c r="I25" s="131">
        <v>1476.3</v>
      </c>
    </row>
    <row r="26" spans="2:9" ht="12.75">
      <c r="B26" s="112"/>
      <c r="C26" s="113"/>
      <c r="D26" s="113"/>
      <c r="E26" s="113"/>
      <c r="F26" s="137"/>
      <c r="G26" s="134"/>
      <c r="H26" s="138"/>
      <c r="I26" s="134"/>
    </row>
    <row r="27" spans="2:9" ht="15.75">
      <c r="B27" s="120" t="s">
        <v>25</v>
      </c>
      <c r="C27" s="115"/>
      <c r="D27" s="115"/>
      <c r="E27" s="121"/>
      <c r="F27" s="141">
        <v>5271.360347002999</v>
      </c>
      <c r="G27" s="142">
        <v>4420</v>
      </c>
      <c r="H27" s="142">
        <v>19505.050347002994</v>
      </c>
      <c r="I27" s="141">
        <v>16224.43</v>
      </c>
    </row>
    <row r="28" spans="2:9" ht="12.75">
      <c r="B28" s="112"/>
      <c r="C28" s="113"/>
      <c r="D28" s="113"/>
      <c r="E28" s="113"/>
      <c r="F28" s="133"/>
      <c r="G28" s="136"/>
      <c r="H28" s="132"/>
      <c r="I28" s="143"/>
    </row>
    <row r="29" spans="2:9" ht="15.75">
      <c r="B29" s="116">
        <v>2</v>
      </c>
      <c r="C29" s="117" t="s">
        <v>94</v>
      </c>
      <c r="D29" s="113"/>
      <c r="E29" s="118"/>
      <c r="F29" s="133"/>
      <c r="G29" s="131"/>
      <c r="H29" s="132"/>
      <c r="I29" s="143"/>
    </row>
    <row r="30" spans="2:9" ht="12.75">
      <c r="B30" s="112"/>
      <c r="C30" s="113"/>
      <c r="D30" s="113"/>
      <c r="E30" s="113"/>
      <c r="F30" s="133"/>
      <c r="G30" s="131"/>
      <c r="H30" s="132"/>
      <c r="I30" s="143"/>
    </row>
    <row r="31" spans="2:9" ht="12.75">
      <c r="B31" s="112"/>
      <c r="C31" s="113" t="s">
        <v>42</v>
      </c>
      <c r="D31" s="113" t="s">
        <v>71</v>
      </c>
      <c r="E31" s="119" t="s">
        <v>89</v>
      </c>
      <c r="F31" s="133">
        <v>741.6774327000003</v>
      </c>
      <c r="G31" s="131">
        <v>638.32</v>
      </c>
      <c r="H31" s="133">
        <v>3172.1474327</v>
      </c>
      <c r="I31" s="143">
        <v>2708.78</v>
      </c>
    </row>
    <row r="32" spans="2:9" ht="12.75">
      <c r="B32" s="112"/>
      <c r="C32" s="113"/>
      <c r="D32" s="113"/>
      <c r="E32" s="119" t="s">
        <v>90</v>
      </c>
      <c r="F32" s="133">
        <v>-48.34275873700017</v>
      </c>
      <c r="G32" s="131">
        <v>-42.34</v>
      </c>
      <c r="H32" s="137">
        <v>-201.99275873700017</v>
      </c>
      <c r="I32" s="144">
        <v>-171.81</v>
      </c>
    </row>
    <row r="33" spans="2:9" ht="15.75">
      <c r="B33" s="112"/>
      <c r="C33" s="113"/>
      <c r="D33" s="117" t="s">
        <v>91</v>
      </c>
      <c r="E33" s="118"/>
      <c r="F33" s="135">
        <v>693.3446739630001</v>
      </c>
      <c r="G33" s="135">
        <v>595.98</v>
      </c>
      <c r="H33" s="142">
        <v>2970.164673963</v>
      </c>
      <c r="I33" s="145">
        <v>2536.97</v>
      </c>
    </row>
    <row r="34" spans="2:9" ht="12.75">
      <c r="B34" s="112"/>
      <c r="C34" s="113"/>
      <c r="D34" s="113"/>
      <c r="E34" s="113"/>
      <c r="F34" s="133"/>
      <c r="G34" s="131"/>
      <c r="H34" s="132"/>
      <c r="I34" s="143"/>
    </row>
    <row r="35" spans="2:9" ht="12.75">
      <c r="B35" s="112"/>
      <c r="C35" s="113" t="s">
        <v>43</v>
      </c>
      <c r="D35" s="113" t="s">
        <v>76</v>
      </c>
      <c r="E35" s="118"/>
      <c r="F35" s="133">
        <v>117.0546477</v>
      </c>
      <c r="G35" s="131">
        <v>97.8</v>
      </c>
      <c r="H35" s="133">
        <v>350.7846477</v>
      </c>
      <c r="I35" s="143">
        <v>258.09</v>
      </c>
    </row>
    <row r="36" spans="2:9" ht="12.75">
      <c r="B36" s="112"/>
      <c r="C36" s="113" t="s">
        <v>44</v>
      </c>
      <c r="D36" s="113" t="s">
        <v>80</v>
      </c>
      <c r="E36" s="118"/>
      <c r="F36" s="133">
        <v>8.668335799999994</v>
      </c>
      <c r="G36" s="131">
        <v>8.75</v>
      </c>
      <c r="H36" s="133">
        <v>123.54833579999999</v>
      </c>
      <c r="I36" s="143">
        <v>90.86</v>
      </c>
    </row>
    <row r="37" spans="2:9" ht="12.75">
      <c r="B37" s="112"/>
      <c r="C37" s="113" t="s">
        <v>45</v>
      </c>
      <c r="D37" s="113" t="s">
        <v>78</v>
      </c>
      <c r="E37" s="118"/>
      <c r="F37" s="133">
        <v>97.16699776799993</v>
      </c>
      <c r="G37" s="131">
        <v>78.69</v>
      </c>
      <c r="H37" s="133">
        <v>416.77699776799994</v>
      </c>
      <c r="I37" s="143">
        <v>351.42</v>
      </c>
    </row>
    <row r="38" spans="2:9" ht="12.75">
      <c r="B38" s="112"/>
      <c r="C38" s="113"/>
      <c r="D38" s="113"/>
      <c r="E38" s="113"/>
      <c r="F38" s="137"/>
      <c r="G38" s="134"/>
      <c r="H38" s="138"/>
      <c r="I38" s="144"/>
    </row>
    <row r="39" spans="2:9" ht="15.75">
      <c r="B39" s="112"/>
      <c r="C39" s="117" t="s">
        <v>92</v>
      </c>
      <c r="D39" s="113"/>
      <c r="E39" s="118"/>
      <c r="F39" s="139">
        <v>916.234655231</v>
      </c>
      <c r="G39" s="146">
        <v>781.22</v>
      </c>
      <c r="H39" s="140">
        <v>3861.274655231</v>
      </c>
      <c r="I39" s="140">
        <v>3237.34</v>
      </c>
    </row>
    <row r="40" spans="2:9" ht="12.75">
      <c r="B40" s="112"/>
      <c r="C40" s="113"/>
      <c r="D40" s="113"/>
      <c r="E40" s="113"/>
      <c r="F40" s="133"/>
      <c r="G40" s="131"/>
      <c r="H40" s="132"/>
      <c r="I40" s="143"/>
    </row>
    <row r="41" spans="2:9" ht="12.75">
      <c r="B41" s="112" t="s">
        <v>95</v>
      </c>
      <c r="C41" s="122" t="s">
        <v>96</v>
      </c>
      <c r="D41" s="113" t="s">
        <v>97</v>
      </c>
      <c r="E41" s="118"/>
      <c r="F41" s="133">
        <v>-0.046511438999999655</v>
      </c>
      <c r="G41" s="131">
        <v>9.65</v>
      </c>
      <c r="H41" s="133">
        <v>3.2834885610000004</v>
      </c>
      <c r="I41" s="143">
        <v>11.93</v>
      </c>
    </row>
    <row r="42" spans="2:9" ht="15">
      <c r="B42" s="112"/>
      <c r="C42" s="118"/>
      <c r="D42" s="118"/>
      <c r="E42" s="118"/>
      <c r="F42" s="133"/>
      <c r="G42" s="147"/>
      <c r="H42" s="133"/>
      <c r="I42" s="143"/>
    </row>
    <row r="43" spans="2:9" ht="12.75">
      <c r="B43" s="112"/>
      <c r="C43" s="122" t="s">
        <v>98</v>
      </c>
      <c r="D43" s="113" t="s">
        <v>110</v>
      </c>
      <c r="E43" s="118"/>
      <c r="F43" s="133">
        <v>-24.151711261000116</v>
      </c>
      <c r="G43" s="133">
        <v>-9.66</v>
      </c>
      <c r="H43" s="132">
        <v>-68.71171126100012</v>
      </c>
      <c r="I43" s="143">
        <v>-43.78</v>
      </c>
    </row>
    <row r="44" spans="2:9" ht="12.75">
      <c r="B44" s="112"/>
      <c r="C44" s="113"/>
      <c r="D44" s="113"/>
      <c r="E44" s="113"/>
      <c r="F44" s="137"/>
      <c r="G44" s="134"/>
      <c r="H44" s="138"/>
      <c r="I44" s="144"/>
    </row>
    <row r="45" spans="2:9" ht="15.75">
      <c r="B45" s="123" t="s">
        <v>35</v>
      </c>
      <c r="C45" s="113"/>
      <c r="D45" s="113"/>
      <c r="E45" s="118"/>
      <c r="F45" s="139">
        <v>940.4328779310001</v>
      </c>
      <c r="G45" s="140">
        <v>781.23</v>
      </c>
      <c r="H45" s="140">
        <v>3926.7028779310003</v>
      </c>
      <c r="I45" s="140">
        <v>3269.19</v>
      </c>
    </row>
    <row r="46" spans="2:9" ht="15.75">
      <c r="B46" s="112"/>
      <c r="C46" s="113"/>
      <c r="D46" s="113"/>
      <c r="E46" s="117"/>
      <c r="F46" s="139"/>
      <c r="G46" s="139"/>
      <c r="H46" s="140"/>
      <c r="I46" s="139"/>
    </row>
    <row r="47" spans="2:9" ht="12.75">
      <c r="B47" s="112" t="s">
        <v>34</v>
      </c>
      <c r="C47" s="113"/>
      <c r="D47" s="113"/>
      <c r="E47" s="118"/>
      <c r="F47" s="133">
        <v>289.74</v>
      </c>
      <c r="G47" s="133">
        <v>213.76</v>
      </c>
      <c r="H47" s="132">
        <v>1226.73</v>
      </c>
      <c r="I47" s="133">
        <v>988.82</v>
      </c>
    </row>
    <row r="48" spans="2:9" ht="15.75">
      <c r="B48" s="112"/>
      <c r="C48" s="113"/>
      <c r="D48" s="113"/>
      <c r="E48" s="117"/>
      <c r="F48" s="141"/>
      <c r="G48" s="141"/>
      <c r="H48" s="142"/>
      <c r="I48" s="141"/>
    </row>
    <row r="49" spans="2:9" ht="15.75">
      <c r="B49" s="123" t="s">
        <v>170</v>
      </c>
      <c r="C49" s="113"/>
      <c r="D49" s="113"/>
      <c r="E49" s="118"/>
      <c r="F49" s="139">
        <v>650.6928779310001</v>
      </c>
      <c r="G49" s="139">
        <v>567.47</v>
      </c>
      <c r="H49" s="140">
        <v>2699.9728779310003</v>
      </c>
      <c r="I49" s="146">
        <v>2280.37</v>
      </c>
    </row>
    <row r="50" spans="2:9" ht="15.75">
      <c r="B50" s="112"/>
      <c r="C50" s="113"/>
      <c r="D50" s="113"/>
      <c r="E50" s="117"/>
      <c r="F50" s="139"/>
      <c r="G50" s="139"/>
      <c r="H50" s="140"/>
      <c r="I50" s="139"/>
    </row>
    <row r="51" spans="2:9" ht="12.75">
      <c r="B51" s="112" t="s">
        <v>36</v>
      </c>
      <c r="C51" s="113"/>
      <c r="D51" s="113"/>
      <c r="E51" s="124"/>
      <c r="F51" s="64">
        <v>0</v>
      </c>
      <c r="G51" s="110">
        <v>0.42</v>
      </c>
      <c r="H51" s="111">
        <v>0</v>
      </c>
      <c r="I51" s="110">
        <v>-45.02</v>
      </c>
    </row>
    <row r="52" spans="2:9" ht="15.75">
      <c r="B52" s="112"/>
      <c r="C52" s="113"/>
      <c r="D52" s="113"/>
      <c r="E52" s="117"/>
      <c r="F52" s="141"/>
      <c r="G52" s="141"/>
      <c r="H52" s="142"/>
      <c r="I52" s="141"/>
    </row>
    <row r="53" spans="2:9" ht="15.75">
      <c r="B53" s="120" t="s">
        <v>171</v>
      </c>
      <c r="C53" s="115"/>
      <c r="D53" s="115"/>
      <c r="E53" s="115"/>
      <c r="F53" s="135">
        <v>650.6928779310001</v>
      </c>
      <c r="G53" s="135">
        <v>567.89</v>
      </c>
      <c r="H53" s="145">
        <v>2699.9728779310003</v>
      </c>
      <c r="I53" s="135">
        <v>2235.35</v>
      </c>
    </row>
    <row r="54" spans="2:9" ht="12.75">
      <c r="B54" s="112"/>
      <c r="C54" s="113"/>
      <c r="D54" s="113"/>
      <c r="E54" s="113"/>
      <c r="F54" s="148"/>
      <c r="G54" s="149"/>
      <c r="H54" s="133"/>
      <c r="I54" s="143"/>
    </row>
    <row r="55" spans="2:9" ht="12.75">
      <c r="B55" s="112"/>
      <c r="C55" s="113"/>
      <c r="D55" s="113"/>
      <c r="E55" s="113"/>
      <c r="F55" s="148"/>
      <c r="G55" s="149"/>
      <c r="H55" s="133"/>
      <c r="I55" s="143"/>
    </row>
    <row r="56" spans="2:9" ht="15.75">
      <c r="B56" s="116">
        <v>3</v>
      </c>
      <c r="C56" s="117" t="s">
        <v>99</v>
      </c>
      <c r="D56" s="113"/>
      <c r="E56" s="118"/>
      <c r="F56" s="148"/>
      <c r="G56" s="149"/>
      <c r="H56" s="133"/>
      <c r="I56" s="143"/>
    </row>
    <row r="57" spans="2:9" ht="12.75">
      <c r="B57" s="112"/>
      <c r="C57" s="113"/>
      <c r="D57" s="113"/>
      <c r="E57" s="113"/>
      <c r="F57" s="148"/>
      <c r="G57" s="149"/>
      <c r="H57" s="133"/>
      <c r="I57" s="143"/>
    </row>
    <row r="58" spans="2:9" ht="12.75">
      <c r="B58" s="112"/>
      <c r="C58" s="113" t="s">
        <v>42</v>
      </c>
      <c r="D58" s="113" t="s">
        <v>71</v>
      </c>
      <c r="E58" s="119" t="s">
        <v>100</v>
      </c>
      <c r="F58" s="148"/>
      <c r="G58" s="149"/>
      <c r="H58" s="133">
        <v>2018.64</v>
      </c>
      <c r="I58" s="143">
        <v>1463.28</v>
      </c>
    </row>
    <row r="59" spans="2:9" ht="12.75">
      <c r="B59" s="112"/>
      <c r="C59" s="113"/>
      <c r="D59" s="113"/>
      <c r="E59" s="119" t="s">
        <v>90</v>
      </c>
      <c r="F59" s="148"/>
      <c r="G59" s="149"/>
      <c r="H59" s="133">
        <v>940.32</v>
      </c>
      <c r="I59" s="144">
        <v>489.3</v>
      </c>
    </row>
    <row r="60" spans="2:9" ht="15.75">
      <c r="B60" s="112"/>
      <c r="C60" s="113"/>
      <c r="D60" s="117" t="s">
        <v>91</v>
      </c>
      <c r="E60" s="118"/>
      <c r="F60" s="150"/>
      <c r="G60" s="150"/>
      <c r="H60" s="135">
        <v>2958.96</v>
      </c>
      <c r="I60" s="142">
        <v>1952.58</v>
      </c>
    </row>
    <row r="61" spans="2:9" ht="12.75">
      <c r="B61" s="112"/>
      <c r="C61" s="113"/>
      <c r="D61" s="113"/>
      <c r="E61" s="113"/>
      <c r="F61" s="148"/>
      <c r="G61" s="149"/>
      <c r="H61" s="151"/>
      <c r="I61" s="143"/>
    </row>
    <row r="62" spans="2:9" ht="12.75">
      <c r="B62" s="112"/>
      <c r="C62" s="113" t="s">
        <v>43</v>
      </c>
      <c r="D62" s="113" t="s">
        <v>76</v>
      </c>
      <c r="E62" s="118"/>
      <c r="F62" s="148"/>
      <c r="G62" s="149"/>
      <c r="H62" s="133">
        <v>1466.25</v>
      </c>
      <c r="I62" s="143">
        <v>1374.22</v>
      </c>
    </row>
    <row r="63" spans="2:9" ht="12.75">
      <c r="B63" s="112"/>
      <c r="C63" s="113" t="s">
        <v>44</v>
      </c>
      <c r="D63" s="113" t="s">
        <v>80</v>
      </c>
      <c r="E63" s="118"/>
      <c r="F63" s="148"/>
      <c r="G63" s="149"/>
      <c r="H63" s="133">
        <v>1480</v>
      </c>
      <c r="I63" s="143">
        <v>1059.65</v>
      </c>
    </row>
    <row r="64" spans="2:9" ht="12.75">
      <c r="B64" s="112"/>
      <c r="C64" s="113" t="s">
        <v>45</v>
      </c>
      <c r="D64" s="113" t="s">
        <v>78</v>
      </c>
      <c r="E64" s="118"/>
      <c r="F64" s="148"/>
      <c r="G64" s="149"/>
      <c r="H64" s="133">
        <v>2559.46</v>
      </c>
      <c r="I64" s="143">
        <v>1908.07</v>
      </c>
    </row>
    <row r="65" spans="2:9" ht="12.75">
      <c r="B65" s="112"/>
      <c r="C65" s="113"/>
      <c r="D65" s="113"/>
      <c r="E65" s="113"/>
      <c r="F65" s="148"/>
      <c r="G65" s="149"/>
      <c r="H65" s="137"/>
      <c r="I65" s="143"/>
    </row>
    <row r="66" spans="2:9" ht="15.75">
      <c r="B66" s="112"/>
      <c r="C66" s="117" t="s">
        <v>26</v>
      </c>
      <c r="D66" s="113"/>
      <c r="E66" s="118"/>
      <c r="F66" s="150"/>
      <c r="G66" s="150"/>
      <c r="H66" s="135">
        <v>8464.67</v>
      </c>
      <c r="I66" s="145">
        <v>6294.52</v>
      </c>
    </row>
    <row r="67" spans="2:9" ht="15.75">
      <c r="B67" s="112"/>
      <c r="C67" s="117"/>
      <c r="D67" s="113"/>
      <c r="E67" s="118"/>
      <c r="F67" s="150"/>
      <c r="G67" s="150"/>
      <c r="H67" s="150"/>
      <c r="I67" s="152"/>
    </row>
    <row r="68" spans="2:9" ht="41.25" customHeight="1">
      <c r="B68" s="125" t="s">
        <v>59</v>
      </c>
      <c r="C68" s="255" t="s">
        <v>158</v>
      </c>
      <c r="D68" s="256"/>
      <c r="E68" s="256"/>
      <c r="F68" s="148"/>
      <c r="G68" s="149"/>
      <c r="H68" s="148"/>
      <c r="I68" s="149"/>
    </row>
    <row r="69" spans="2:9" ht="12.75">
      <c r="B69" s="114"/>
      <c r="C69" s="115"/>
      <c r="D69" s="115"/>
      <c r="E69" s="115"/>
      <c r="F69" s="153"/>
      <c r="G69" s="154"/>
      <c r="H69" s="153"/>
      <c r="I69" s="154"/>
    </row>
  </sheetData>
  <mergeCells count="4">
    <mergeCell ref="C68:E68"/>
    <mergeCell ref="B2:J2"/>
    <mergeCell ref="B4:J4"/>
    <mergeCell ref="B5:J5"/>
  </mergeCells>
  <printOptions/>
  <pageMargins left="0.75" right="0.75" top="1" bottom="1" header="0.5" footer="0.5"/>
  <pageSetup horizontalDpi="300" verticalDpi="300" orientation="landscape" paperSize="9" scale="47" r:id="rId1"/>
</worksheet>
</file>

<file path=xl/worksheets/sheet3.xml><?xml version="1.0" encoding="utf-8"?>
<worksheet xmlns="http://schemas.openxmlformats.org/spreadsheetml/2006/main" xmlns:r="http://schemas.openxmlformats.org/officeDocument/2006/relationships">
  <dimension ref="A2:M29"/>
  <sheetViews>
    <sheetView workbookViewId="0" topLeftCell="A1">
      <selection activeCell="J24" sqref="J24:M24"/>
    </sheetView>
  </sheetViews>
  <sheetFormatPr defaultColWidth="9.140625" defaultRowHeight="12.75"/>
  <cols>
    <col min="4" max="4" width="23.28125" style="0" customWidth="1"/>
    <col min="13" max="13" width="14.28125" style="0" customWidth="1"/>
  </cols>
  <sheetData>
    <row r="2" spans="1:13" ht="15.75">
      <c r="A2" s="159" t="s">
        <v>16</v>
      </c>
      <c r="B2" s="160"/>
      <c r="C2" s="160"/>
      <c r="D2" s="160"/>
      <c r="E2" s="160"/>
      <c r="F2" s="160"/>
      <c r="G2" s="160"/>
      <c r="H2" s="160"/>
      <c r="I2" s="160"/>
      <c r="J2" s="160"/>
      <c r="K2" s="160"/>
      <c r="L2" s="160"/>
      <c r="M2" s="160"/>
    </row>
    <row r="3" spans="1:13" ht="15">
      <c r="A3" s="160"/>
      <c r="B3" s="160"/>
      <c r="C3" s="160"/>
      <c r="D3" s="160"/>
      <c r="E3" s="160"/>
      <c r="F3" s="160"/>
      <c r="G3" s="160"/>
      <c r="H3" s="160"/>
      <c r="I3" s="160"/>
      <c r="J3" s="160"/>
      <c r="K3" s="160"/>
      <c r="L3" s="160"/>
      <c r="M3" s="160"/>
    </row>
    <row r="4" spans="1:13" ht="80.25" customHeight="1">
      <c r="A4" s="161" t="s">
        <v>65</v>
      </c>
      <c r="B4" s="259" t="s">
        <v>70</v>
      </c>
      <c r="C4" s="260"/>
      <c r="D4" s="260"/>
      <c r="E4" s="260"/>
      <c r="F4" s="260"/>
      <c r="G4" s="260"/>
      <c r="H4" s="260"/>
      <c r="I4" s="260"/>
      <c r="J4" s="260"/>
      <c r="K4" s="260"/>
      <c r="L4" s="260"/>
      <c r="M4" s="260"/>
    </row>
    <row r="5" spans="1:13" ht="15">
      <c r="A5" s="160"/>
      <c r="B5" s="160" t="s">
        <v>66</v>
      </c>
      <c r="C5" s="160"/>
      <c r="D5" s="160"/>
      <c r="E5" s="160"/>
      <c r="F5" s="160"/>
      <c r="G5" s="160"/>
      <c r="H5" s="160"/>
      <c r="I5" s="160"/>
      <c r="J5" s="160"/>
      <c r="K5" s="160"/>
      <c r="L5" s="160"/>
      <c r="M5" s="160"/>
    </row>
    <row r="6" spans="1:13" ht="15">
      <c r="A6" s="161" t="s">
        <v>68</v>
      </c>
      <c r="B6" s="259" t="s">
        <v>69</v>
      </c>
      <c r="C6" s="260"/>
      <c r="D6" s="260"/>
      <c r="E6" s="260"/>
      <c r="F6" s="260"/>
      <c r="G6" s="260"/>
      <c r="H6" s="260"/>
      <c r="I6" s="260"/>
      <c r="J6" s="260"/>
      <c r="K6" s="260"/>
      <c r="L6" s="260"/>
      <c r="M6" s="260"/>
    </row>
    <row r="7" spans="1:13" ht="15">
      <c r="A7" s="160"/>
      <c r="B7" s="160" t="s">
        <v>67</v>
      </c>
      <c r="C7" s="160"/>
      <c r="D7" s="160"/>
      <c r="E7" s="160"/>
      <c r="F7" s="160"/>
      <c r="G7" s="160"/>
      <c r="H7" s="160"/>
      <c r="I7" s="160"/>
      <c r="J7" s="160"/>
      <c r="K7" s="160"/>
      <c r="L7" s="160"/>
      <c r="M7" s="160"/>
    </row>
    <row r="8" spans="1:13" ht="15">
      <c r="A8" s="160"/>
      <c r="B8" s="160" t="s">
        <v>71</v>
      </c>
      <c r="C8" s="160" t="s">
        <v>72</v>
      </c>
      <c r="D8" s="160" t="s">
        <v>73</v>
      </c>
      <c r="E8" s="162" t="s">
        <v>15</v>
      </c>
      <c r="F8" s="160" t="s">
        <v>74</v>
      </c>
      <c r="G8" s="160"/>
      <c r="H8" s="160"/>
      <c r="I8" s="160"/>
      <c r="J8" s="160"/>
      <c r="K8" s="160"/>
      <c r="L8" s="160"/>
      <c r="M8" s="160"/>
    </row>
    <row r="9" spans="1:13" ht="48.75" customHeight="1">
      <c r="A9" s="160"/>
      <c r="B9" s="160"/>
      <c r="C9" s="163" t="s">
        <v>72</v>
      </c>
      <c r="D9" s="163" t="s">
        <v>75</v>
      </c>
      <c r="E9" s="164" t="s">
        <v>15</v>
      </c>
      <c r="F9" s="260" t="s">
        <v>168</v>
      </c>
      <c r="G9" s="260"/>
      <c r="H9" s="260"/>
      <c r="I9" s="260"/>
      <c r="J9" s="260"/>
      <c r="K9" s="260"/>
      <c r="L9" s="260"/>
      <c r="M9" s="260"/>
    </row>
    <row r="10" spans="1:13" ht="15">
      <c r="A10" s="160"/>
      <c r="B10" s="160"/>
      <c r="C10" s="160"/>
      <c r="D10" s="160"/>
      <c r="E10" s="162"/>
      <c r="F10" s="160"/>
      <c r="G10" s="160"/>
      <c r="H10" s="160"/>
      <c r="I10" s="160"/>
      <c r="J10" s="160"/>
      <c r="K10" s="160"/>
      <c r="L10" s="160"/>
      <c r="M10" s="160"/>
    </row>
    <row r="11" spans="1:13" ht="15">
      <c r="A11" s="160"/>
      <c r="B11" s="160" t="s">
        <v>76</v>
      </c>
      <c r="C11" s="160"/>
      <c r="D11" s="160"/>
      <c r="E11" s="162" t="s">
        <v>15</v>
      </c>
      <c r="F11" s="160" t="s">
        <v>77</v>
      </c>
      <c r="G11" s="160"/>
      <c r="H11" s="160"/>
      <c r="I11" s="160"/>
      <c r="J11" s="160"/>
      <c r="K11" s="160"/>
      <c r="L11" s="160"/>
      <c r="M11" s="160"/>
    </row>
    <row r="12" spans="1:13" ht="15">
      <c r="A12" s="160"/>
      <c r="B12" s="160"/>
      <c r="C12" s="160"/>
      <c r="D12" s="160"/>
      <c r="E12" s="162"/>
      <c r="F12" s="160"/>
      <c r="G12" s="160"/>
      <c r="H12" s="160"/>
      <c r="I12" s="160"/>
      <c r="J12" s="160"/>
      <c r="K12" s="160"/>
      <c r="L12" s="160"/>
      <c r="M12" s="160"/>
    </row>
    <row r="13" spans="1:13" ht="15">
      <c r="A13" s="160"/>
      <c r="B13" s="160" t="s">
        <v>78</v>
      </c>
      <c r="C13" s="160"/>
      <c r="D13" s="160"/>
      <c r="E13" s="162" t="s">
        <v>15</v>
      </c>
      <c r="F13" s="160" t="s">
        <v>79</v>
      </c>
      <c r="G13" s="160"/>
      <c r="H13" s="160"/>
      <c r="I13" s="160"/>
      <c r="J13" s="160"/>
      <c r="K13" s="160"/>
      <c r="L13" s="160"/>
      <c r="M13" s="160"/>
    </row>
    <row r="14" spans="1:13" ht="15">
      <c r="A14" s="160"/>
      <c r="B14" s="160"/>
      <c r="C14" s="160"/>
      <c r="D14" s="160"/>
      <c r="E14" s="162"/>
      <c r="F14" s="160"/>
      <c r="G14" s="160"/>
      <c r="H14" s="160"/>
      <c r="I14" s="160"/>
      <c r="J14" s="160"/>
      <c r="K14" s="160"/>
      <c r="L14" s="160"/>
      <c r="M14" s="160"/>
    </row>
    <row r="15" spans="1:13" ht="15">
      <c r="A15" s="160"/>
      <c r="B15" s="160" t="s">
        <v>80</v>
      </c>
      <c r="C15" s="160"/>
      <c r="D15" s="160"/>
      <c r="E15" s="162" t="s">
        <v>15</v>
      </c>
      <c r="F15" s="160" t="s">
        <v>81</v>
      </c>
      <c r="G15" s="160"/>
      <c r="H15" s="160"/>
      <c r="I15" s="160"/>
      <c r="J15" s="160"/>
      <c r="K15" s="160"/>
      <c r="L15" s="160"/>
      <c r="M15" s="160"/>
    </row>
    <row r="16" spans="1:13" ht="15">
      <c r="A16" s="160"/>
      <c r="B16" s="160"/>
      <c r="C16" s="160"/>
      <c r="D16" s="160"/>
      <c r="E16" s="162"/>
      <c r="F16" s="160"/>
      <c r="G16" s="160"/>
      <c r="H16" s="160"/>
      <c r="I16" s="160"/>
      <c r="J16" s="160"/>
      <c r="K16" s="160"/>
      <c r="L16" s="160"/>
      <c r="M16" s="160"/>
    </row>
    <row r="17" spans="1:13" ht="15">
      <c r="A17" s="161" t="s">
        <v>84</v>
      </c>
      <c r="B17" s="259" t="s">
        <v>82</v>
      </c>
      <c r="C17" s="260"/>
      <c r="D17" s="260"/>
      <c r="E17" s="260"/>
      <c r="F17" s="260"/>
      <c r="G17" s="260"/>
      <c r="H17" s="260"/>
      <c r="I17" s="260"/>
      <c r="J17" s="260"/>
      <c r="K17" s="260"/>
      <c r="L17" s="260"/>
      <c r="M17" s="260"/>
    </row>
    <row r="18" spans="1:13" ht="15">
      <c r="A18" s="160"/>
      <c r="B18" s="160"/>
      <c r="C18" s="160"/>
      <c r="D18" s="160"/>
      <c r="E18" s="160"/>
      <c r="F18" s="160"/>
      <c r="G18" s="160"/>
      <c r="H18" s="160"/>
      <c r="I18" s="160"/>
      <c r="J18" s="160"/>
      <c r="K18" s="160"/>
      <c r="L18" s="160"/>
      <c r="M18" s="160"/>
    </row>
    <row r="19" spans="1:13" ht="50.25" customHeight="1">
      <c r="A19" s="161" t="s">
        <v>85</v>
      </c>
      <c r="B19" s="259" t="s">
        <v>83</v>
      </c>
      <c r="C19" s="260"/>
      <c r="D19" s="260"/>
      <c r="E19" s="260"/>
      <c r="F19" s="260"/>
      <c r="G19" s="260"/>
      <c r="H19" s="260"/>
      <c r="I19" s="260"/>
      <c r="J19" s="260"/>
      <c r="K19" s="260"/>
      <c r="L19" s="260"/>
      <c r="M19" s="260"/>
    </row>
    <row r="20" spans="1:13" ht="15">
      <c r="A20" s="160"/>
      <c r="B20" s="160"/>
      <c r="C20" s="160"/>
      <c r="D20" s="160"/>
      <c r="E20" s="160"/>
      <c r="F20" s="160"/>
      <c r="G20" s="160"/>
      <c r="H20" s="160"/>
      <c r="I20" s="160"/>
      <c r="J20" s="160"/>
      <c r="K20" s="160"/>
      <c r="L20" s="160"/>
      <c r="M20" s="160"/>
    </row>
    <row r="21" spans="1:13" ht="15">
      <c r="A21" s="165" t="s">
        <v>86</v>
      </c>
      <c r="B21" s="259" t="s">
        <v>101</v>
      </c>
      <c r="C21" s="260"/>
      <c r="D21" s="260"/>
      <c r="E21" s="260"/>
      <c r="F21" s="260"/>
      <c r="G21" s="260"/>
      <c r="H21" s="260"/>
      <c r="I21" s="260"/>
      <c r="J21" s="260"/>
      <c r="K21" s="260"/>
      <c r="L21" s="260"/>
      <c r="M21" s="260"/>
    </row>
    <row r="22" spans="1:13" ht="15">
      <c r="A22" s="160"/>
      <c r="B22" s="160"/>
      <c r="C22" s="160"/>
      <c r="D22" s="160"/>
      <c r="E22" s="160"/>
      <c r="F22" s="160"/>
      <c r="G22" s="160"/>
      <c r="H22" s="160"/>
      <c r="I22" s="160"/>
      <c r="J22" s="160"/>
      <c r="K22" s="160"/>
      <c r="L22" s="160"/>
      <c r="M22" s="160"/>
    </row>
    <row r="23" spans="1:13" ht="15">
      <c r="A23" s="160"/>
      <c r="B23" s="160"/>
      <c r="C23" s="160"/>
      <c r="D23" s="160"/>
      <c r="E23" s="160"/>
      <c r="F23" s="160"/>
      <c r="G23" s="160"/>
      <c r="H23" s="160"/>
      <c r="I23" s="160"/>
      <c r="J23" s="160"/>
      <c r="K23" s="160"/>
      <c r="L23" s="160"/>
      <c r="M23" s="160"/>
    </row>
    <row r="24" spans="1:13" ht="15">
      <c r="A24" s="166" t="s">
        <v>17</v>
      </c>
      <c r="B24" s="160"/>
      <c r="C24" s="160"/>
      <c r="D24" s="160"/>
      <c r="E24" s="160"/>
      <c r="F24" s="160"/>
      <c r="G24" s="160"/>
      <c r="H24" s="160"/>
      <c r="I24" s="160"/>
      <c r="J24" s="261" t="s">
        <v>18</v>
      </c>
      <c r="K24" s="261"/>
      <c r="L24" s="261"/>
      <c r="M24" s="261"/>
    </row>
    <row r="25" spans="1:13" ht="15">
      <c r="A25" s="166" t="s">
        <v>19</v>
      </c>
      <c r="B25" s="166"/>
      <c r="C25" s="166"/>
      <c r="D25" s="160"/>
      <c r="E25" s="160"/>
      <c r="F25" s="160"/>
      <c r="G25" s="166"/>
      <c r="H25" s="160"/>
      <c r="I25" s="160"/>
      <c r="J25" s="160"/>
      <c r="K25" s="160"/>
      <c r="L25" s="160"/>
      <c r="M25" s="160"/>
    </row>
    <row r="26" spans="1:13" ht="15">
      <c r="A26" s="166" t="s">
        <v>20</v>
      </c>
      <c r="B26" s="166"/>
      <c r="C26" s="166"/>
      <c r="D26" s="160"/>
      <c r="E26" s="160"/>
      <c r="F26" s="160"/>
      <c r="G26" s="166"/>
      <c r="H26" s="160"/>
      <c r="I26" s="160"/>
      <c r="J26" s="160"/>
      <c r="K26" s="160"/>
      <c r="L26" s="160"/>
      <c r="M26" s="160"/>
    </row>
    <row r="27" spans="1:13" ht="15">
      <c r="A27" s="166" t="s">
        <v>87</v>
      </c>
      <c r="B27" s="160"/>
      <c r="C27" s="160"/>
      <c r="D27" s="160"/>
      <c r="E27" s="160"/>
      <c r="F27" s="160"/>
      <c r="G27" s="160"/>
      <c r="H27" s="167"/>
      <c r="I27" s="167"/>
      <c r="J27" s="160"/>
      <c r="K27" s="160"/>
      <c r="L27" s="160"/>
      <c r="M27" s="160"/>
    </row>
    <row r="28" spans="1:13" ht="15">
      <c r="A28" s="166" t="s">
        <v>21</v>
      </c>
      <c r="B28" s="160"/>
      <c r="C28" s="160"/>
      <c r="D28" s="160"/>
      <c r="E28" s="160"/>
      <c r="F28" s="160"/>
      <c r="G28" s="160"/>
      <c r="H28" s="167"/>
      <c r="I28" s="160"/>
      <c r="J28" s="168" t="s">
        <v>27</v>
      </c>
      <c r="K28" s="160"/>
      <c r="L28" s="160"/>
      <c r="M28" s="169" t="s">
        <v>22</v>
      </c>
    </row>
    <row r="29" spans="1:13" ht="12.75">
      <c r="A29" s="170"/>
      <c r="B29" s="170"/>
      <c r="C29" s="170"/>
      <c r="D29" s="170"/>
      <c r="E29" s="170"/>
      <c r="F29" s="170"/>
      <c r="G29" s="170"/>
      <c r="H29" s="170"/>
      <c r="I29" s="170"/>
      <c r="J29" s="170"/>
      <c r="K29" s="170"/>
      <c r="L29" s="170"/>
      <c r="M29" s="170"/>
    </row>
  </sheetData>
  <mergeCells count="7">
    <mergeCell ref="B19:M19"/>
    <mergeCell ref="B21:M21"/>
    <mergeCell ref="J24:M24"/>
    <mergeCell ref="B4:M4"/>
    <mergeCell ref="B6:M6"/>
    <mergeCell ref="F9:M9"/>
    <mergeCell ref="B17:M17"/>
  </mergeCells>
  <printOptions/>
  <pageMargins left="0.75" right="0.75" top="1" bottom="1" header="0.5" footer="0.5"/>
  <pageSetup orientation="landscape" paperSize="9" r:id="rId1"/>
</worksheet>
</file>

<file path=xl/worksheets/sheet4.xml><?xml version="1.0" encoding="utf-8"?>
<worksheet xmlns="http://schemas.openxmlformats.org/spreadsheetml/2006/main" xmlns:r="http://schemas.openxmlformats.org/officeDocument/2006/relationships">
  <dimension ref="A1:F28"/>
  <sheetViews>
    <sheetView workbookViewId="0" topLeftCell="A1">
      <selection activeCell="I22" sqref="I22"/>
    </sheetView>
  </sheetViews>
  <sheetFormatPr defaultColWidth="9.140625" defaultRowHeight="12.75"/>
  <cols>
    <col min="1" max="1" width="5.00390625" style="0" customWidth="1"/>
    <col min="2" max="2" width="41.00390625" style="0" customWidth="1"/>
    <col min="3" max="3" width="2.421875" style="0" customWidth="1"/>
    <col min="4" max="4" width="3.8515625" style="0" customWidth="1"/>
    <col min="5" max="5" width="22.8515625" style="0" customWidth="1"/>
    <col min="6" max="6" width="25.00390625" style="0" customWidth="1"/>
  </cols>
  <sheetData>
    <row r="1" spans="1:6" ht="12.75">
      <c r="A1" s="262" t="s">
        <v>111</v>
      </c>
      <c r="B1" s="262"/>
      <c r="C1" s="262"/>
      <c r="D1" s="262"/>
      <c r="E1" s="262"/>
      <c r="F1" s="262"/>
    </row>
    <row r="2" spans="1:6" ht="12.75">
      <c r="A2" s="171"/>
      <c r="B2" s="171"/>
      <c r="C2" s="171"/>
      <c r="D2" s="171"/>
      <c r="E2" s="171"/>
      <c r="F2" s="171"/>
    </row>
    <row r="3" spans="1:6" ht="12.75">
      <c r="A3" s="171"/>
      <c r="B3" s="171"/>
      <c r="C3" s="171"/>
      <c r="D3" s="171"/>
      <c r="E3" s="171"/>
      <c r="F3" s="171"/>
    </row>
    <row r="4" spans="1:6" ht="12.75">
      <c r="A4" s="172"/>
      <c r="B4" s="172"/>
      <c r="C4" s="172"/>
      <c r="D4" s="172"/>
      <c r="E4" s="173"/>
      <c r="F4" s="173" t="s">
        <v>1</v>
      </c>
    </row>
    <row r="5" spans="1:6" ht="12.75">
      <c r="A5" s="174"/>
      <c r="B5" s="175"/>
      <c r="C5" s="175"/>
      <c r="D5" s="175"/>
      <c r="E5" s="176" t="s">
        <v>29</v>
      </c>
      <c r="F5" s="177" t="s">
        <v>29</v>
      </c>
    </row>
    <row r="6" spans="1:6" ht="12.75">
      <c r="A6" s="178"/>
      <c r="B6" s="172"/>
      <c r="C6" s="172"/>
      <c r="D6" s="172"/>
      <c r="E6" s="179" t="s">
        <v>121</v>
      </c>
      <c r="F6" s="180" t="s">
        <v>112</v>
      </c>
    </row>
    <row r="7" spans="1:6" ht="12.75">
      <c r="A7" s="181"/>
      <c r="B7" s="182"/>
      <c r="C7" s="182"/>
      <c r="D7" s="182"/>
      <c r="E7" s="174"/>
      <c r="F7" s="183"/>
    </row>
    <row r="8" spans="1:6" ht="12.75">
      <c r="A8" s="184" t="s">
        <v>113</v>
      </c>
      <c r="B8" s="185"/>
      <c r="C8" s="185"/>
      <c r="D8" s="185"/>
      <c r="E8" s="186">
        <v>2699.97</v>
      </c>
      <c r="F8" s="187">
        <v>2235.35</v>
      </c>
    </row>
    <row r="9" spans="1:6" ht="12.75">
      <c r="A9" s="181" t="s">
        <v>114</v>
      </c>
      <c r="B9" s="182"/>
      <c r="C9" s="182"/>
      <c r="D9" s="182"/>
      <c r="E9" s="188">
        <v>562.06</v>
      </c>
      <c r="F9" s="189">
        <v>611.41</v>
      </c>
    </row>
    <row r="10" spans="1:6" ht="12.75">
      <c r="A10" s="181" t="s">
        <v>115</v>
      </c>
      <c r="B10" s="182"/>
      <c r="C10" s="182"/>
      <c r="D10" s="182"/>
      <c r="E10" s="188">
        <f>SUM(E8:E9)</f>
        <v>3262.0299999999997</v>
      </c>
      <c r="F10" s="189">
        <f>SUM(F8:F9)</f>
        <v>2846.7599999999998</v>
      </c>
    </row>
    <row r="11" spans="1:6" ht="12.75">
      <c r="A11" s="181"/>
      <c r="B11" s="182"/>
      <c r="C11" s="182"/>
      <c r="D11" s="182"/>
      <c r="E11" s="188"/>
      <c r="F11" s="189"/>
    </row>
    <row r="12" spans="1:6" ht="12.75">
      <c r="A12" s="184" t="s">
        <v>116</v>
      </c>
      <c r="B12" s="185"/>
      <c r="C12" s="185"/>
      <c r="D12" s="185"/>
      <c r="E12" s="188"/>
      <c r="F12" s="189"/>
    </row>
    <row r="13" spans="1:6" ht="12.75">
      <c r="A13" s="181" t="s">
        <v>42</v>
      </c>
      <c r="B13" s="182" t="s">
        <v>117</v>
      </c>
      <c r="C13" s="182"/>
      <c r="D13" s="182"/>
      <c r="E13" s="190">
        <v>1250</v>
      </c>
      <c r="F13" s="191">
        <v>1150</v>
      </c>
    </row>
    <row r="14" spans="1:6" ht="12.75">
      <c r="A14" s="181" t="s">
        <v>43</v>
      </c>
      <c r="B14" s="182" t="s">
        <v>118</v>
      </c>
      <c r="C14" s="182"/>
      <c r="D14" s="182"/>
      <c r="E14" s="192">
        <f>E10-E13-E15</f>
        <v>647.5299999999997</v>
      </c>
      <c r="F14" s="193">
        <f>F10-F13-F15</f>
        <v>562.0599999999997</v>
      </c>
    </row>
    <row r="15" spans="1:6" ht="12.75">
      <c r="A15" s="194" t="s">
        <v>119</v>
      </c>
      <c r="B15" s="195"/>
      <c r="C15" s="195"/>
      <c r="D15" s="195"/>
      <c r="E15" s="196">
        <v>1364.5</v>
      </c>
      <c r="F15" s="197">
        <v>1134.7</v>
      </c>
    </row>
    <row r="16" spans="1:6" ht="12.75">
      <c r="A16" s="185"/>
      <c r="B16" s="185"/>
      <c r="C16" s="185"/>
      <c r="D16" s="185"/>
      <c r="E16" s="198"/>
      <c r="F16" s="198"/>
    </row>
    <row r="17" spans="1:6" ht="12.75">
      <c r="A17" s="171"/>
      <c r="B17" s="171"/>
      <c r="C17" s="171"/>
      <c r="D17" s="171"/>
      <c r="E17" s="171"/>
      <c r="F17" s="171"/>
    </row>
    <row r="18" spans="1:6" ht="12.75">
      <c r="A18" s="199" t="s">
        <v>16</v>
      </c>
      <c r="B18" s="171"/>
      <c r="C18" s="171"/>
      <c r="D18" s="171"/>
      <c r="E18" s="171"/>
      <c r="F18" s="171"/>
    </row>
    <row r="19" spans="1:6" ht="12.75">
      <c r="A19" s="199"/>
      <c r="B19" s="171"/>
      <c r="C19" s="171"/>
      <c r="D19" s="171"/>
      <c r="E19" s="171"/>
      <c r="F19" s="171"/>
    </row>
    <row r="20" spans="1:6" ht="12.75">
      <c r="A20" s="200" t="s">
        <v>53</v>
      </c>
      <c r="B20" s="263" t="s">
        <v>122</v>
      </c>
      <c r="C20" s="263"/>
      <c r="D20" s="263"/>
      <c r="E20" s="263"/>
      <c r="F20" s="263"/>
    </row>
    <row r="21" spans="1:6" ht="12.75">
      <c r="A21" s="200"/>
      <c r="B21" s="201"/>
      <c r="C21" s="201"/>
      <c r="D21" s="201"/>
      <c r="E21" s="201"/>
      <c r="F21" s="201"/>
    </row>
    <row r="22" spans="1:6" ht="12.75">
      <c r="A22" s="202" t="s">
        <v>54</v>
      </c>
      <c r="B22" s="203" t="s">
        <v>120</v>
      </c>
      <c r="C22" s="203"/>
      <c r="D22" s="203"/>
      <c r="E22" s="203"/>
      <c r="F22" s="203"/>
    </row>
    <row r="23" spans="1:6" ht="12.75">
      <c r="A23" s="202"/>
      <c r="B23" s="203"/>
      <c r="C23" s="203"/>
      <c r="D23" s="203"/>
      <c r="E23" s="203"/>
      <c r="F23" s="203"/>
    </row>
    <row r="24" spans="1:6" ht="39.75" customHeight="1">
      <c r="A24" s="200" t="s">
        <v>55</v>
      </c>
      <c r="B24" s="263" t="s">
        <v>172</v>
      </c>
      <c r="C24" s="263"/>
      <c r="D24" s="263"/>
      <c r="E24" s="263"/>
      <c r="F24" s="263"/>
    </row>
    <row r="25" spans="1:6" ht="12.75">
      <c r="A25" s="200"/>
      <c r="B25" s="204"/>
      <c r="C25" s="204"/>
      <c r="D25" s="204"/>
      <c r="E25" s="204"/>
      <c r="F25" s="204"/>
    </row>
    <row r="26" spans="1:6" ht="12.75">
      <c r="A26" s="200" t="s">
        <v>56</v>
      </c>
      <c r="B26" s="263" t="s">
        <v>165</v>
      </c>
      <c r="C26" s="263"/>
      <c r="D26" s="263"/>
      <c r="E26" s="263"/>
      <c r="F26" s="263"/>
    </row>
    <row r="27" spans="1:6" ht="12.75">
      <c r="A27" s="200"/>
      <c r="B27" s="204"/>
      <c r="C27" s="204"/>
      <c r="D27" s="204"/>
      <c r="E27" s="204"/>
      <c r="F27" s="204"/>
    </row>
    <row r="28" spans="1:6" ht="12.75">
      <c r="A28" s="200" t="s">
        <v>57</v>
      </c>
      <c r="B28" s="203" t="s">
        <v>166</v>
      </c>
      <c r="C28" s="203"/>
      <c r="D28" s="203"/>
      <c r="E28" s="203"/>
      <c r="F28" s="203"/>
    </row>
  </sheetData>
  <mergeCells count="4">
    <mergeCell ref="A1:F1"/>
    <mergeCell ref="B20:F20"/>
    <mergeCell ref="B24:F24"/>
    <mergeCell ref="B26:F26"/>
  </mergeCells>
  <printOptions/>
  <pageMargins left="0.75" right="0.75" top="1" bottom="1" header="0.5" footer="0.5"/>
  <pageSetup orientation="landscape" paperSize="9" r:id="rId1"/>
</worksheet>
</file>

<file path=xl/worksheets/sheet5.xml><?xml version="1.0" encoding="utf-8"?>
<worksheet xmlns="http://schemas.openxmlformats.org/spreadsheetml/2006/main" xmlns:r="http://schemas.openxmlformats.org/officeDocument/2006/relationships">
  <dimension ref="B2:K43"/>
  <sheetViews>
    <sheetView view="pageBreakPreview" zoomScale="60" workbookViewId="0" topLeftCell="A1">
      <selection activeCell="F53" sqref="F53"/>
    </sheetView>
  </sheetViews>
  <sheetFormatPr defaultColWidth="9.140625" defaultRowHeight="12.75"/>
  <cols>
    <col min="2" max="7" width="16.00390625" style="0" customWidth="1"/>
    <col min="8" max="8" width="5.57421875" style="0" customWidth="1"/>
    <col min="9" max="11" width="16.00390625" style="0" customWidth="1"/>
  </cols>
  <sheetData>
    <row r="2" spans="2:11" ht="12.75">
      <c r="B2" s="266" t="s">
        <v>123</v>
      </c>
      <c r="C2" s="266"/>
      <c r="D2" s="266"/>
      <c r="E2" s="266"/>
      <c r="F2" s="266"/>
      <c r="G2" s="266"/>
      <c r="H2" s="266"/>
      <c r="I2" s="266"/>
      <c r="J2" s="266"/>
      <c r="K2" s="266"/>
    </row>
    <row r="3" spans="2:11" ht="12.75">
      <c r="B3" s="266" t="s">
        <v>156</v>
      </c>
      <c r="C3" s="266"/>
      <c r="D3" s="266"/>
      <c r="E3" s="266"/>
      <c r="F3" s="266"/>
      <c r="G3" s="266"/>
      <c r="H3" s="266"/>
      <c r="I3" s="266"/>
      <c r="J3" s="266"/>
      <c r="K3" s="266"/>
    </row>
    <row r="4" spans="2:11" ht="12.75">
      <c r="B4" s="205"/>
      <c r="C4" s="205"/>
      <c r="D4" s="205"/>
      <c r="E4" s="205"/>
      <c r="F4" s="205"/>
      <c r="G4" s="205"/>
      <c r="H4" s="205"/>
      <c r="I4" s="205"/>
      <c r="J4" s="205"/>
      <c r="K4" s="205"/>
    </row>
    <row r="5" spans="2:11" ht="12.75">
      <c r="B5" s="171"/>
      <c r="C5" s="171"/>
      <c r="D5" s="171"/>
      <c r="E5" s="171"/>
      <c r="F5" s="171"/>
      <c r="G5" s="171"/>
      <c r="H5" s="171"/>
      <c r="I5" s="205"/>
      <c r="J5" s="171"/>
      <c r="K5" s="206" t="s">
        <v>1</v>
      </c>
    </row>
    <row r="6" spans="2:11" ht="12.75">
      <c r="B6" s="174"/>
      <c r="C6" s="175"/>
      <c r="D6" s="175"/>
      <c r="E6" s="175"/>
      <c r="F6" s="175"/>
      <c r="G6" s="175"/>
      <c r="H6" s="175"/>
      <c r="I6" s="207"/>
      <c r="J6" s="267" t="s">
        <v>124</v>
      </c>
      <c r="K6" s="268"/>
    </row>
    <row r="7" spans="2:11" ht="12.75">
      <c r="B7" s="178"/>
      <c r="C7" s="172"/>
      <c r="D7" s="172"/>
      <c r="E7" s="172"/>
      <c r="F7" s="172"/>
      <c r="G7" s="172"/>
      <c r="H7" s="172"/>
      <c r="I7" s="208"/>
      <c r="J7" s="208" t="s">
        <v>41</v>
      </c>
      <c r="K7" s="208" t="s">
        <v>37</v>
      </c>
    </row>
    <row r="8" spans="2:11" ht="12.75">
      <c r="B8" s="181"/>
      <c r="C8" s="182"/>
      <c r="D8" s="182"/>
      <c r="E8" s="182"/>
      <c r="F8" s="182"/>
      <c r="G8" s="182"/>
      <c r="H8" s="182"/>
      <c r="I8" s="209"/>
      <c r="J8" s="210"/>
      <c r="K8" s="210"/>
    </row>
    <row r="9" spans="2:11" ht="12.75">
      <c r="B9" s="211" t="s">
        <v>4</v>
      </c>
      <c r="C9" s="212"/>
      <c r="D9" s="212"/>
      <c r="E9" s="212"/>
      <c r="F9" s="212"/>
      <c r="G9" s="182"/>
      <c r="H9" s="182"/>
      <c r="I9" s="209"/>
      <c r="J9" s="213">
        <f>'[1]PLTOP'!$K$104</f>
        <v>20569.527676291997</v>
      </c>
      <c r="K9" s="189">
        <v>17222.25</v>
      </c>
    </row>
    <row r="10" spans="2:11" ht="12.75">
      <c r="B10" s="211" t="s">
        <v>5</v>
      </c>
      <c r="C10" s="212"/>
      <c r="D10" s="212"/>
      <c r="E10" s="212"/>
      <c r="F10" s="212"/>
      <c r="G10" s="182"/>
      <c r="H10" s="182"/>
      <c r="I10" s="209" t="s">
        <v>125</v>
      </c>
      <c r="J10" s="213">
        <f>'[1]PLTOP'!$K$110</f>
        <v>12873.728362639993</v>
      </c>
      <c r="K10" s="189">
        <v>10317.56</v>
      </c>
    </row>
    <row r="11" spans="2:11" ht="12.75">
      <c r="B11" s="211" t="s">
        <v>6</v>
      </c>
      <c r="C11" s="212"/>
      <c r="D11" s="212"/>
      <c r="E11" s="212"/>
      <c r="F11" s="212"/>
      <c r="G11" s="182"/>
      <c r="H11" s="182"/>
      <c r="I11" s="209" t="s">
        <v>126</v>
      </c>
      <c r="J11" s="213">
        <f>'[1]PLTOP'!$K$112</f>
        <v>360.763432839</v>
      </c>
      <c r="K11" s="189">
        <v>320.43</v>
      </c>
    </row>
    <row r="12" spans="2:11" ht="12.75">
      <c r="B12" s="211" t="s">
        <v>7</v>
      </c>
      <c r="C12" s="212"/>
      <c r="D12" s="212"/>
      <c r="E12" s="212"/>
      <c r="F12" s="212"/>
      <c r="G12" s="182"/>
      <c r="H12" s="182"/>
      <c r="I12" s="209"/>
      <c r="J12" s="213">
        <f>SUM(J10:J11)</f>
        <v>13234.491795478993</v>
      </c>
      <c r="K12" s="189">
        <f>SUM(K10:K11)</f>
        <v>10637.99</v>
      </c>
    </row>
    <row r="13" spans="2:11" ht="12.75">
      <c r="B13" s="214" t="s">
        <v>8</v>
      </c>
      <c r="C13" s="215"/>
      <c r="D13" s="215"/>
      <c r="E13" s="215"/>
      <c r="F13" s="215"/>
      <c r="G13" s="216"/>
      <c r="H13" s="216"/>
      <c r="I13" s="217"/>
      <c r="J13" s="218"/>
      <c r="K13" s="219"/>
    </row>
    <row r="14" spans="2:11" ht="12.75">
      <c r="B14" s="211" t="s">
        <v>9</v>
      </c>
      <c r="C14" s="212"/>
      <c r="D14" s="212"/>
      <c r="E14" s="212"/>
      <c r="F14" s="212"/>
      <c r="G14" s="182"/>
      <c r="H14" s="182"/>
      <c r="I14" s="209" t="s">
        <v>127</v>
      </c>
      <c r="J14" s="213">
        <f>SUM(J15:J18)+0.01</f>
        <v>8787.36355134</v>
      </c>
      <c r="K14" s="189">
        <f>4018.97+2882.35-13.92</f>
        <v>6887.4</v>
      </c>
    </row>
    <row r="15" spans="2:11" ht="12.75">
      <c r="B15" s="220" t="s">
        <v>42</v>
      </c>
      <c r="C15" s="221" t="s">
        <v>46</v>
      </c>
      <c r="D15" s="222"/>
      <c r="E15" s="222"/>
      <c r="F15" s="222"/>
      <c r="G15" s="182"/>
      <c r="H15" s="182"/>
      <c r="I15" s="209"/>
      <c r="J15" s="213">
        <f>'[2]Sh-16 Summary'!$CB$37</f>
        <v>-340.66822796300005</v>
      </c>
      <c r="K15" s="189">
        <f>-125.12-0.21</f>
        <v>-125.33</v>
      </c>
    </row>
    <row r="16" spans="2:11" ht="12.75">
      <c r="B16" s="220" t="s">
        <v>43</v>
      </c>
      <c r="C16" s="221" t="s">
        <v>47</v>
      </c>
      <c r="D16" s="222"/>
      <c r="E16" s="222"/>
      <c r="F16" s="222"/>
      <c r="G16" s="182"/>
      <c r="H16" s="182"/>
      <c r="I16" s="209"/>
      <c r="J16" s="223">
        <f>'[1]Sh-16'!$G$63-J15</f>
        <v>5617.196901977</v>
      </c>
      <c r="K16" s="224">
        <f>2791.41+1365.01-12.42+0.3</f>
        <v>4144.3</v>
      </c>
    </row>
    <row r="17" spans="2:11" ht="12.75">
      <c r="B17" s="220" t="s">
        <v>44</v>
      </c>
      <c r="C17" s="222" t="s">
        <v>48</v>
      </c>
      <c r="D17" s="222"/>
      <c r="E17" s="222"/>
      <c r="F17" s="222"/>
      <c r="G17" s="182"/>
      <c r="H17" s="182"/>
      <c r="I17" s="209"/>
      <c r="J17" s="213">
        <f>'[2]Sh-17'!$BJ$11</f>
        <v>885.8753180060002</v>
      </c>
      <c r="K17" s="189">
        <v>749.46</v>
      </c>
    </row>
    <row r="18" spans="2:11" ht="12.75">
      <c r="B18" s="220" t="s">
        <v>45</v>
      </c>
      <c r="C18" s="221" t="s">
        <v>49</v>
      </c>
      <c r="D18" s="222"/>
      <c r="E18" s="222"/>
      <c r="F18" s="222"/>
      <c r="G18" s="182"/>
      <c r="H18" s="182"/>
      <c r="I18" s="209"/>
      <c r="J18" s="213">
        <f>'[2]Sh-17'!$BJ$49-J17-J19+0.02</f>
        <v>2624.94955932</v>
      </c>
      <c r="K18" s="189">
        <v>2118.97</v>
      </c>
    </row>
    <row r="19" spans="2:11" ht="12.75">
      <c r="B19" s="211" t="s">
        <v>10</v>
      </c>
      <c r="C19" s="212"/>
      <c r="D19" s="212"/>
      <c r="E19" s="212"/>
      <c r="F19" s="212"/>
      <c r="G19" s="182"/>
      <c r="H19" s="182"/>
      <c r="I19" s="209" t="s">
        <v>128</v>
      </c>
      <c r="J19" s="213">
        <f>'[2]Sh-17'!$BJ$44</f>
        <v>4.285122674</v>
      </c>
      <c r="K19" s="189">
        <v>13.92</v>
      </c>
    </row>
    <row r="20" spans="2:11" ht="12.75">
      <c r="B20" s="211" t="s">
        <v>11</v>
      </c>
      <c r="C20" s="212"/>
      <c r="D20" s="212"/>
      <c r="E20" s="212"/>
      <c r="F20" s="212"/>
      <c r="G20" s="182"/>
      <c r="H20" s="182"/>
      <c r="I20" s="209" t="s">
        <v>129</v>
      </c>
      <c r="J20" s="213">
        <f>'[2]PLTOP'!$BR$17</f>
        <v>393.7828971370001</v>
      </c>
      <c r="K20" s="189">
        <v>359.49</v>
      </c>
    </row>
    <row r="21" spans="2:11" ht="12.75">
      <c r="B21" s="211" t="s">
        <v>30</v>
      </c>
      <c r="C21" s="212"/>
      <c r="D21" s="212"/>
      <c r="E21" s="212"/>
      <c r="F21" s="212"/>
      <c r="G21" s="182"/>
      <c r="H21" s="182"/>
      <c r="I21" s="209" t="s">
        <v>130</v>
      </c>
      <c r="J21" s="213">
        <f>J12-J20-J19-J14</f>
        <v>4049.060224327992</v>
      </c>
      <c r="K21" s="189">
        <f>K12-K20-K19-K14</f>
        <v>3377.1800000000003</v>
      </c>
    </row>
    <row r="22" spans="2:11" ht="12.75">
      <c r="B22" s="214" t="s">
        <v>8</v>
      </c>
      <c r="C22" s="215"/>
      <c r="D22" s="215"/>
      <c r="E22" s="215"/>
      <c r="F22" s="215"/>
      <c r="G22" s="216"/>
      <c r="H22" s="216"/>
      <c r="I22" s="217"/>
      <c r="J22" s="218"/>
      <c r="K22" s="219"/>
    </row>
    <row r="23" spans="2:11" ht="12.75">
      <c r="B23" s="211" t="s">
        <v>131</v>
      </c>
      <c r="C23" s="212"/>
      <c r="D23" s="212"/>
      <c r="E23" s="212"/>
      <c r="F23" s="212"/>
      <c r="G23" s="182"/>
      <c r="H23" s="182"/>
      <c r="I23" s="209" t="s">
        <v>132</v>
      </c>
      <c r="J23" s="213">
        <v>1274.72</v>
      </c>
      <c r="K23" s="189">
        <v>1023.88</v>
      </c>
    </row>
    <row r="24" spans="2:11" ht="12.75">
      <c r="B24" s="211" t="s">
        <v>133</v>
      </c>
      <c r="C24" s="212"/>
      <c r="D24" s="212"/>
      <c r="E24" s="212"/>
      <c r="F24" s="212"/>
      <c r="G24" s="182"/>
      <c r="H24" s="182"/>
      <c r="I24" s="209" t="s">
        <v>134</v>
      </c>
      <c r="J24" s="213">
        <f>J21-J23</f>
        <v>2774.3402243279916</v>
      </c>
      <c r="K24" s="189">
        <f>K21-K23</f>
        <v>2353.3</v>
      </c>
    </row>
    <row r="25" spans="2:11" ht="12.75">
      <c r="B25" s="211" t="s">
        <v>31</v>
      </c>
      <c r="C25" s="212"/>
      <c r="D25" s="212"/>
      <c r="E25" s="212"/>
      <c r="F25" s="212"/>
      <c r="G25" s="182"/>
      <c r="H25" s="182"/>
      <c r="I25" s="209" t="s">
        <v>135</v>
      </c>
      <c r="J25" s="225">
        <v>0</v>
      </c>
      <c r="K25" s="189">
        <v>-45.02</v>
      </c>
    </row>
    <row r="26" spans="2:11" ht="12.75">
      <c r="B26" s="264" t="s">
        <v>136</v>
      </c>
      <c r="C26" s="265"/>
      <c r="D26" s="265"/>
      <c r="E26" s="265"/>
      <c r="F26" s="265"/>
      <c r="G26" s="265"/>
      <c r="H26" s="265"/>
      <c r="I26" s="226" t="s">
        <v>137</v>
      </c>
      <c r="J26" s="227">
        <f>J24+J25</f>
        <v>2774.3402243279916</v>
      </c>
      <c r="K26" s="228">
        <f>K24+K25</f>
        <v>2308.28</v>
      </c>
    </row>
    <row r="27" spans="2:11" ht="12.75">
      <c r="B27" s="264" t="s">
        <v>138</v>
      </c>
      <c r="C27" s="265"/>
      <c r="D27" s="265"/>
      <c r="E27" s="265"/>
      <c r="F27" s="265"/>
      <c r="G27" s="265"/>
      <c r="H27" s="265"/>
      <c r="I27" s="226" t="s">
        <v>139</v>
      </c>
      <c r="J27" s="227">
        <v>6.63</v>
      </c>
      <c r="K27" s="228">
        <v>5.6</v>
      </c>
    </row>
    <row r="28" spans="2:11" ht="12.75">
      <c r="B28" s="264" t="s">
        <v>140</v>
      </c>
      <c r="C28" s="265"/>
      <c r="D28" s="265"/>
      <c r="E28" s="265"/>
      <c r="F28" s="265"/>
      <c r="G28" s="265"/>
      <c r="H28" s="265"/>
      <c r="I28" s="226" t="s">
        <v>141</v>
      </c>
      <c r="J28" s="227">
        <f>J27+J26</f>
        <v>2780.9702243279917</v>
      </c>
      <c r="K28" s="228">
        <f>K27+K26</f>
        <v>2313.88</v>
      </c>
    </row>
    <row r="29" spans="2:11" ht="12.75">
      <c r="B29" s="264" t="s">
        <v>142</v>
      </c>
      <c r="C29" s="265"/>
      <c r="D29" s="265"/>
      <c r="E29" s="265"/>
      <c r="F29" s="265"/>
      <c r="G29" s="265"/>
      <c r="H29" s="265"/>
      <c r="I29" s="226" t="s">
        <v>143</v>
      </c>
      <c r="J29" s="227">
        <v>25.71</v>
      </c>
      <c r="K29" s="228">
        <v>18.5</v>
      </c>
    </row>
    <row r="30" spans="2:11" ht="12.75">
      <c r="B30" s="264" t="s">
        <v>144</v>
      </c>
      <c r="C30" s="265"/>
      <c r="D30" s="265"/>
      <c r="E30" s="265"/>
      <c r="F30" s="265"/>
      <c r="G30" s="265"/>
      <c r="H30" s="265"/>
      <c r="I30" s="226"/>
      <c r="J30" s="227">
        <f>J28-J29</f>
        <v>2755.2602243279916</v>
      </c>
      <c r="K30" s="228">
        <f>K28-K29</f>
        <v>2295.38</v>
      </c>
    </row>
    <row r="31" spans="2:11" ht="12.75">
      <c r="B31" s="264" t="s">
        <v>13</v>
      </c>
      <c r="C31" s="265"/>
      <c r="D31" s="265"/>
      <c r="E31" s="265"/>
      <c r="F31" s="265"/>
      <c r="G31" s="265"/>
      <c r="H31" s="265"/>
      <c r="I31" s="226" t="s">
        <v>145</v>
      </c>
      <c r="J31" s="227">
        <v>376.22</v>
      </c>
      <c r="K31" s="228">
        <v>375.52</v>
      </c>
    </row>
    <row r="32" spans="2:11" ht="12.75">
      <c r="B32" s="264" t="s">
        <v>146</v>
      </c>
      <c r="C32" s="265"/>
      <c r="D32" s="265"/>
      <c r="E32" s="265"/>
      <c r="F32" s="265"/>
      <c r="G32" s="265"/>
      <c r="H32" s="265"/>
      <c r="I32" s="226"/>
      <c r="J32" s="227"/>
      <c r="K32" s="228"/>
    </row>
    <row r="33" spans="2:11" ht="12.75">
      <c r="B33" s="229" t="s">
        <v>14</v>
      </c>
      <c r="C33" s="212"/>
      <c r="D33" s="212"/>
      <c r="E33" s="212"/>
      <c r="F33" s="212"/>
      <c r="G33" s="182"/>
      <c r="H33" s="182"/>
      <c r="I33" s="209" t="s">
        <v>147</v>
      </c>
      <c r="J33" s="230">
        <f>11500.12-1364.5</f>
        <v>10135.62</v>
      </c>
      <c r="K33" s="230">
        <f>9845.38-995.12-139.58</f>
        <v>8710.679999999998</v>
      </c>
    </row>
    <row r="34" spans="2:11" ht="12.75">
      <c r="B34" s="231" t="s">
        <v>33</v>
      </c>
      <c r="C34" s="232"/>
      <c r="D34" s="232"/>
      <c r="E34" s="232"/>
      <c r="F34" s="232"/>
      <c r="G34" s="182"/>
      <c r="H34" s="182"/>
      <c r="I34" s="209" t="s">
        <v>148</v>
      </c>
      <c r="J34" s="233"/>
      <c r="K34" s="189"/>
    </row>
    <row r="35" spans="2:11" ht="12.75">
      <c r="B35" s="231" t="s">
        <v>149</v>
      </c>
      <c r="C35" s="182"/>
      <c r="D35" s="232"/>
      <c r="E35" s="232"/>
      <c r="F35" s="232"/>
      <c r="G35" s="182"/>
      <c r="H35" s="182"/>
      <c r="I35" s="209"/>
      <c r="J35" s="233"/>
      <c r="K35" s="189"/>
    </row>
    <row r="36" spans="2:11" ht="12.75">
      <c r="B36" s="234"/>
      <c r="C36" s="235" t="s">
        <v>150</v>
      </c>
      <c r="D36" s="235"/>
      <c r="E36" s="235"/>
      <c r="F36" s="235"/>
      <c r="G36" s="182"/>
      <c r="H36" s="182"/>
      <c r="I36" s="209"/>
      <c r="J36" s="213">
        <v>7.33</v>
      </c>
      <c r="K36" s="189">
        <v>6.24</v>
      </c>
    </row>
    <row r="37" spans="2:11" ht="12.75">
      <c r="B37" s="234"/>
      <c r="C37" s="232" t="s">
        <v>151</v>
      </c>
      <c r="D37" s="235"/>
      <c r="E37" s="235"/>
      <c r="F37" s="235"/>
      <c r="G37" s="182"/>
      <c r="H37" s="182"/>
      <c r="I37" s="209"/>
      <c r="J37" s="213">
        <v>7.31</v>
      </c>
      <c r="K37" s="189">
        <v>6.21</v>
      </c>
    </row>
    <row r="38" spans="2:11" ht="12.75">
      <c r="B38" s="234" t="s">
        <v>152</v>
      </c>
      <c r="C38" s="182"/>
      <c r="D38" s="232"/>
      <c r="E38" s="232"/>
      <c r="F38" s="232"/>
      <c r="G38" s="182"/>
      <c r="H38" s="182"/>
      <c r="I38" s="209"/>
      <c r="J38" s="213"/>
      <c r="K38" s="189"/>
    </row>
    <row r="39" spans="2:11" ht="12.75">
      <c r="B39" s="234"/>
      <c r="C39" s="235" t="s">
        <v>150</v>
      </c>
      <c r="D39" s="235"/>
      <c r="E39" s="235"/>
      <c r="F39" s="235"/>
      <c r="G39" s="182"/>
      <c r="H39" s="182"/>
      <c r="I39" s="209"/>
      <c r="J39" s="213">
        <v>7.33</v>
      </c>
      <c r="K39" s="189">
        <v>6.12</v>
      </c>
    </row>
    <row r="40" spans="2:11" ht="12.75">
      <c r="B40" s="234"/>
      <c r="C40" s="232" t="s">
        <v>151</v>
      </c>
      <c r="D40" s="235"/>
      <c r="E40" s="235"/>
      <c r="F40" s="235"/>
      <c r="G40" s="182"/>
      <c r="H40" s="182"/>
      <c r="I40" s="209"/>
      <c r="J40" s="213">
        <v>7.31</v>
      </c>
      <c r="K40" s="189">
        <v>6.09</v>
      </c>
    </row>
    <row r="41" spans="2:11" ht="12.75">
      <c r="B41" s="229" t="s">
        <v>161</v>
      </c>
      <c r="C41" s="212"/>
      <c r="D41" s="212"/>
      <c r="E41" s="212"/>
      <c r="F41" s="212"/>
      <c r="G41" s="182"/>
      <c r="H41" s="182"/>
      <c r="I41" s="209" t="s">
        <v>153</v>
      </c>
      <c r="J41" s="213"/>
      <c r="K41" s="189"/>
    </row>
    <row r="42" spans="2:11" ht="12.75">
      <c r="B42" s="236"/>
      <c r="C42" s="237" t="s">
        <v>154</v>
      </c>
      <c r="D42" s="238"/>
      <c r="E42" s="238"/>
      <c r="F42" s="238"/>
      <c r="G42" s="182"/>
      <c r="H42" s="182"/>
      <c r="I42" s="209"/>
      <c r="J42" s="239">
        <v>3706609279</v>
      </c>
      <c r="K42" s="239">
        <v>3755178860</v>
      </c>
    </row>
    <row r="43" spans="2:11" ht="12.75">
      <c r="B43" s="240"/>
      <c r="C43" s="241" t="s">
        <v>155</v>
      </c>
      <c r="D43" s="242"/>
      <c r="E43" s="242"/>
      <c r="F43" s="242"/>
      <c r="G43" s="172"/>
      <c r="H43" s="172"/>
      <c r="I43" s="208"/>
      <c r="J43" s="243">
        <v>98.52</v>
      </c>
      <c r="K43" s="244">
        <v>98.17</v>
      </c>
    </row>
  </sheetData>
  <mergeCells count="10">
    <mergeCell ref="B2:K2"/>
    <mergeCell ref="B3:K3"/>
    <mergeCell ref="J6:K6"/>
    <mergeCell ref="B26:H26"/>
    <mergeCell ref="B31:H31"/>
    <mergeCell ref="B32:H32"/>
    <mergeCell ref="B27:H27"/>
    <mergeCell ref="B28:H28"/>
    <mergeCell ref="B29:H29"/>
    <mergeCell ref="B30:H30"/>
  </mergeCells>
  <printOptions/>
  <pageMargins left="0.75" right="0.75" top="1" bottom="1" header="0.5" footer="0.5"/>
  <pageSetup horizontalDpi="300" verticalDpi="300" orientation="landscape" paperSize="9" scale="8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ITC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Nazeeb.Arif</dc:creator>
  <cp:keywords/>
  <dc:description/>
  <cp:lastModifiedBy>nadeem</cp:lastModifiedBy>
  <cp:lastPrinted>2007-05-25T11:57:37Z</cp:lastPrinted>
  <dcterms:created xsi:type="dcterms:W3CDTF">2007-05-25T11:17:16Z</dcterms:created>
  <dcterms:modified xsi:type="dcterms:W3CDTF">2007-05-25T12:36:30Z</dcterms:modified>
  <cp:category/>
  <cp:version/>
  <cp:contentType/>
  <cp:contentStatus/>
</cp:coreProperties>
</file>