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5055" activeTab="0"/>
  </bookViews>
  <sheets>
    <sheet name="SEBI PL" sheetId="1" r:id="rId1"/>
    <sheet name="SEBI PL Optn" sheetId="2" state="hidden" r:id="rId2"/>
    <sheet name="Segment" sheetId="3" r:id="rId3"/>
    <sheet name="Segment Optn" sheetId="4" state="hidden" r:id="rId4"/>
    <sheet name="Cash Flow frmt" sheetId="5" state="hidden" r:id="rId5"/>
    <sheet name="Cash Flow v1" sheetId="6" state="hidden" r:id="rId6"/>
    <sheet name="Segment Notes" sheetId="7" r:id="rId7"/>
    <sheet name="Newspaper" sheetId="8" state="hidden" r:id="rId8"/>
  </sheets>
  <externalReferences>
    <externalReference r:id="rId11"/>
    <externalReference r:id="rId12"/>
    <externalReference r:id="rId13"/>
    <externalReference r:id="rId14"/>
    <externalReference r:id="rId15"/>
    <externalReference r:id="rId16"/>
  </externalReferences>
  <definedNames>
    <definedName name="\Manoj" localSheetId="4">#REF!</definedName>
    <definedName name="\Manoj" localSheetId="5">#REF!</definedName>
    <definedName name="\Manoj" localSheetId="0">#REF!</definedName>
    <definedName name="\Manoj" localSheetId="1">#REF!</definedName>
    <definedName name="\Manoj" localSheetId="2">#REF!</definedName>
    <definedName name="\Manoj" localSheetId="3">#REF!</definedName>
    <definedName name="\Manoj">#REF!</definedName>
    <definedName name="___2\P_FULL" localSheetId="4">#REF!</definedName>
    <definedName name="___2\P_FULL" localSheetId="5">#REF!</definedName>
    <definedName name="___2\P_FULL" localSheetId="0">#REF!</definedName>
    <definedName name="___2\P_FULL" localSheetId="1">#REF!</definedName>
    <definedName name="___2\P_FULL" localSheetId="2">#REF!</definedName>
    <definedName name="___2\P_FULL" localSheetId="3">#REF!</definedName>
    <definedName name="___2\P_FULL">#REF!</definedName>
    <definedName name="__1\P_FULL" localSheetId="0">#REF!</definedName>
    <definedName name="__1\P_FULL" localSheetId="1">#REF!</definedName>
    <definedName name="__1\P_FULL" localSheetId="2">#REF!</definedName>
    <definedName name="__1\P_FULL" localSheetId="3">#REF!</definedName>
    <definedName name="__1\P_FULL">#REF!</definedName>
    <definedName name="__2\P_FULL" localSheetId="4">#REF!</definedName>
    <definedName name="__2\P_FULL" localSheetId="5">#REF!</definedName>
    <definedName name="__2\P_FULL" localSheetId="0">#REF!</definedName>
    <definedName name="__2\P_FULL" localSheetId="1">#REF!</definedName>
    <definedName name="__2\P_FULL" localSheetId="2">#REF!</definedName>
    <definedName name="__2\P_FULL" localSheetId="3">#REF!</definedName>
    <definedName name="__2\P_FULL">#REF!</definedName>
    <definedName name="_1\P_FULL" localSheetId="0">#REF!</definedName>
    <definedName name="_1\P_FULL" localSheetId="1">#REF!</definedName>
    <definedName name="_1\P_FULL" localSheetId="2">#REF!</definedName>
    <definedName name="_1\P_FULL" localSheetId="3">#REF!</definedName>
    <definedName name="_1\P_FULL">#REF!</definedName>
    <definedName name="_2\P_FULL" localSheetId="4">#REF!</definedName>
    <definedName name="_2\P_FULL" localSheetId="5">#REF!</definedName>
    <definedName name="_2\P_FULL" localSheetId="0">#REF!</definedName>
    <definedName name="_2\P_FULL" localSheetId="1">#REF!</definedName>
    <definedName name="_2\P_FULL" localSheetId="2">#REF!</definedName>
    <definedName name="_2\P_FULL" localSheetId="3">#REF!</definedName>
    <definedName name="_2\P_FULL">#REF!</definedName>
    <definedName name="_2_\P_FULL" localSheetId="0">#REF!</definedName>
    <definedName name="_2_\P_FULL" localSheetId="1">#REF!</definedName>
    <definedName name="_2_\P_FULL" localSheetId="2">#REF!</definedName>
    <definedName name="_2_\P_FULL" localSheetId="3">#REF!</definedName>
    <definedName name="_2_\P_FULL">#REF!</definedName>
    <definedName name="_3__\P_FULL" localSheetId="0">#REF!</definedName>
    <definedName name="_3__\P_FULL" localSheetId="1">#REF!</definedName>
    <definedName name="_3__\P_FULL" localSheetId="2">#REF!</definedName>
    <definedName name="_3__\P_FULL" localSheetId="3">#REF!</definedName>
    <definedName name="_3__\P_FULL">#REF!</definedName>
    <definedName name="_4___\P_FULL" localSheetId="0">#REF!</definedName>
    <definedName name="_4___\P_FULL" localSheetId="1">#REF!</definedName>
    <definedName name="_4___\P_FULL" localSheetId="2">#REF!</definedName>
    <definedName name="_4___\P_FULL" localSheetId="3">#REF!</definedName>
    <definedName name="_4___\P_FULL">#REF!</definedName>
    <definedName name="_5____\P_FULL" localSheetId="0">#REF!</definedName>
    <definedName name="_5____\P_FULL" localSheetId="1">#REF!</definedName>
    <definedName name="_5____\P_FULL" localSheetId="2">#REF!</definedName>
    <definedName name="_5____\P_FULL" localSheetId="3">#REF!</definedName>
    <definedName name="_5____\P_FULL">#REF!</definedName>
    <definedName name="_6_____\P_FULL" localSheetId="0">#REF!</definedName>
    <definedName name="_6_____\P_FULL" localSheetId="1">#REF!</definedName>
    <definedName name="_6_____\P_FULL" localSheetId="2">#REF!</definedName>
    <definedName name="_6_____\P_FULL" localSheetId="3">#REF!</definedName>
    <definedName name="_6_____\P_FULL">#REF!</definedName>
    <definedName name="_7______\P_FULL" localSheetId="0">#REF!</definedName>
    <definedName name="_7______\P_FULL" localSheetId="1">#REF!</definedName>
    <definedName name="_7______\P_FULL" localSheetId="2">#REF!</definedName>
    <definedName name="_7______\P_FULL" localSheetId="3">#REF!</definedName>
    <definedName name="_7______\P_FULL">#REF!</definedName>
    <definedName name="_8_______\P_FULL" localSheetId="0">#REF!</definedName>
    <definedName name="_8_______\P_FULL" localSheetId="1">#REF!</definedName>
    <definedName name="_8_______\P_FULL" localSheetId="2">#REF!</definedName>
    <definedName name="_8_______\P_FULL" localSheetId="3">#REF!</definedName>
    <definedName name="_8_______\P_FULL">#REF!</definedName>
    <definedName name="AS2DocOpenMode" hidden="1">"AS2DocumentEdit"</definedName>
    <definedName name="asf" localSheetId="0">#REF!</definedName>
    <definedName name="asf" localSheetId="1">#REF!</definedName>
    <definedName name="asf" localSheetId="2">#REF!</definedName>
    <definedName name="asf" localSheetId="3">#REF!</definedName>
    <definedName name="asf">#REF!</definedName>
    <definedName name="bjk" localSheetId="0">#REF!</definedName>
    <definedName name="bjk" localSheetId="1">#REF!</definedName>
    <definedName name="bjk" localSheetId="2">#REF!</definedName>
    <definedName name="bjk" localSheetId="3">#REF!</definedName>
    <definedName name="bjk">#REF!</definedName>
    <definedName name="bnukhl" localSheetId="0">#REF!</definedName>
    <definedName name="bnukhl" localSheetId="1">#REF!</definedName>
    <definedName name="bnukhl" localSheetId="2">#REF!</definedName>
    <definedName name="bnukhl" localSheetId="3">#REF!</definedName>
    <definedName name="bnukhl">#REF!</definedName>
    <definedName name="BSVarianceYearly" localSheetId="4">'[1]Sundries Sales CYQ'!#REF!</definedName>
    <definedName name="BSVarianceYearly" localSheetId="5">'[1]Sundries Sales CYQ'!#REF!</definedName>
    <definedName name="BSVarianceYearly" localSheetId="0">'[1]Sundries Sales CYQ'!#REF!</definedName>
    <definedName name="BSVarianceYearly" localSheetId="1">'[1]Sundries Sales CYQ'!#REF!</definedName>
    <definedName name="BSVarianceYearly" localSheetId="2">'[1]Sundries Sales CYQ'!#REF!</definedName>
    <definedName name="BSVarianceYearly" localSheetId="3">'[1]Sundries Sales CYQ'!#REF!</definedName>
    <definedName name="BSVarianceYearly">'[1]Sundries Sales CYQ'!#REF!</definedName>
    <definedName name="COGS" localSheetId="4">#REF!</definedName>
    <definedName name="COGS" localSheetId="5">#REF!</definedName>
    <definedName name="COGS" localSheetId="0">#REF!</definedName>
    <definedName name="COGS" localSheetId="1">#REF!</definedName>
    <definedName name="COGS" localSheetId="2">#REF!</definedName>
    <definedName name="COGS" localSheetId="3">#REF!</definedName>
    <definedName name="COGS">#REF!</definedName>
    <definedName name="Cost" localSheetId="4">#REF!</definedName>
    <definedName name="Cost" localSheetId="5">#REF!</definedName>
    <definedName name="Cost" localSheetId="0">#REF!</definedName>
    <definedName name="Cost" localSheetId="1">#REF!</definedName>
    <definedName name="Cost" localSheetId="2">#REF!</definedName>
    <definedName name="Cost" localSheetId="3">#REF!</definedName>
    <definedName name="Cost">#REF!</definedName>
    <definedName name="count" localSheetId="0">#REF!</definedName>
    <definedName name="count" localSheetId="1">#REF!</definedName>
    <definedName name="count" localSheetId="2">#REF!</definedName>
    <definedName name="count" localSheetId="3">#REF!</definedName>
    <definedName name="count">#REF!</definedName>
    <definedName name="CWIP" localSheetId="4">#REF!</definedName>
    <definedName name="CWIP" localSheetId="5">#REF!</definedName>
    <definedName name="CWIP" localSheetId="0">#REF!</definedName>
    <definedName name="CWIP" localSheetId="1">#REF!</definedName>
    <definedName name="CWIP" localSheetId="2">#REF!</definedName>
    <definedName name="CWIP" localSheetId="3">#REF!</definedName>
    <definedName name="CWIP">#REF!</definedName>
    <definedName name="d" localSheetId="0">'[1]Sundries Sales CYQ'!#REF!</definedName>
    <definedName name="d" localSheetId="1">'[1]Sundries Sales CYQ'!#REF!</definedName>
    <definedName name="d" localSheetId="2">'[1]Sundries Sales CYQ'!#REF!</definedName>
    <definedName name="d" localSheetId="3">'[1]Sundries Sales CYQ'!#REF!</definedName>
    <definedName name="d">'[1]Sundries Sales CYQ'!#REF!</definedName>
    <definedName name="DATA1" localSheetId="4">'[1]Sundries Sales CYQ'!#REF!</definedName>
    <definedName name="DATA1" localSheetId="5">'[1]Sundries Sales CYQ'!#REF!</definedName>
    <definedName name="DATA1" localSheetId="0">'[1]Sundries Sales CYQ'!#REF!</definedName>
    <definedName name="DATA1" localSheetId="1">'[1]Sundries Sales CYQ'!#REF!</definedName>
    <definedName name="DATA1" localSheetId="2">'[1]Sundries Sales CYQ'!#REF!</definedName>
    <definedName name="DATA1" localSheetId="3">'[1]Sundries Sales CYQ'!#REF!</definedName>
    <definedName name="DATA1">'[1]Sundries Sales CYQ'!#REF!</definedName>
    <definedName name="DATA10" localSheetId="4">#REF!</definedName>
    <definedName name="DATA10" localSheetId="5">#REF!</definedName>
    <definedName name="DATA10" localSheetId="0">#REF!</definedName>
    <definedName name="DATA10" localSheetId="1">#REF!</definedName>
    <definedName name="DATA10" localSheetId="2">#REF!</definedName>
    <definedName name="DATA10" localSheetId="3">#REF!</definedName>
    <definedName name="DATA10">#REF!</definedName>
    <definedName name="DATA11" localSheetId="4">#REF!</definedName>
    <definedName name="DATA11" localSheetId="5">#REF!</definedName>
    <definedName name="DATA11" localSheetId="0">#REF!</definedName>
    <definedName name="DATA11" localSheetId="1">#REF!</definedName>
    <definedName name="DATA11" localSheetId="2">#REF!</definedName>
    <definedName name="DATA11" localSheetId="3">#REF!</definedName>
    <definedName name="DATA11">#REF!</definedName>
    <definedName name="DATA12" localSheetId="4">'[1]Sundries Sales CYQ'!#REF!</definedName>
    <definedName name="DATA12" localSheetId="5">'[1]Sundries Sales CYQ'!#REF!</definedName>
    <definedName name="DATA12" localSheetId="0">'[1]Sundries Sales CYQ'!#REF!</definedName>
    <definedName name="DATA12" localSheetId="1">'[1]Sundries Sales CYQ'!#REF!</definedName>
    <definedName name="DATA12" localSheetId="2">'[1]Sundries Sales CYQ'!#REF!</definedName>
    <definedName name="DATA12" localSheetId="3">'[1]Sundries Sales CYQ'!#REF!</definedName>
    <definedName name="DATA12">'[1]Sundries Sales CYQ'!#REF!</definedName>
    <definedName name="DATA13" localSheetId="4">'[1]Sundries Sales CYQ'!#REF!</definedName>
    <definedName name="DATA13" localSheetId="5">'[1]Sundries Sales CYQ'!#REF!</definedName>
    <definedName name="DATA13" localSheetId="0">'[1]Sundries Sales CYQ'!#REF!</definedName>
    <definedName name="DATA13" localSheetId="1">'[1]Sundries Sales CYQ'!#REF!</definedName>
    <definedName name="DATA13" localSheetId="2">'[1]Sundries Sales CYQ'!#REF!</definedName>
    <definedName name="DATA13" localSheetId="3">'[1]Sundries Sales CYQ'!#REF!</definedName>
    <definedName name="DATA13">'[1]Sundries Sales CYQ'!#REF!</definedName>
    <definedName name="DATA14" localSheetId="4">#REF!</definedName>
    <definedName name="DATA14" localSheetId="5">#REF!</definedName>
    <definedName name="DATA14" localSheetId="0">#REF!</definedName>
    <definedName name="DATA14" localSheetId="1">#REF!</definedName>
    <definedName name="DATA14" localSheetId="2">#REF!</definedName>
    <definedName name="DATA14" localSheetId="3">#REF!</definedName>
    <definedName name="DATA14">#REF!</definedName>
    <definedName name="DATA15" localSheetId="4">#REF!</definedName>
    <definedName name="DATA15" localSheetId="5">#REF!</definedName>
    <definedName name="DATA15" localSheetId="0">#REF!</definedName>
    <definedName name="DATA15" localSheetId="1">#REF!</definedName>
    <definedName name="DATA15" localSheetId="2">#REF!</definedName>
    <definedName name="DATA15" localSheetId="3">#REF!</definedName>
    <definedName name="DATA15">#REF!</definedName>
    <definedName name="DATA16" localSheetId="4">'[1]Sundries Sales CYQ'!#REF!</definedName>
    <definedName name="DATA16" localSheetId="5">'[1]Sundries Sales CYQ'!#REF!</definedName>
    <definedName name="DATA16" localSheetId="0">'[1]Sundries Sales CYQ'!#REF!</definedName>
    <definedName name="DATA16" localSheetId="1">'[1]Sundries Sales CYQ'!#REF!</definedName>
    <definedName name="DATA16" localSheetId="2">'[1]Sundries Sales CYQ'!#REF!</definedName>
    <definedName name="DATA16" localSheetId="3">'[1]Sundries Sales CYQ'!#REF!</definedName>
    <definedName name="DATA16">'[1]Sundries Sales CYQ'!#REF!</definedName>
    <definedName name="DATA17" localSheetId="4">'[1]Sundries Sales CYQ'!#REF!</definedName>
    <definedName name="DATA17" localSheetId="5">'[1]Sundries Sales CYQ'!#REF!</definedName>
    <definedName name="DATA17" localSheetId="0">'[1]Sundries Sales CYQ'!#REF!</definedName>
    <definedName name="DATA17" localSheetId="1">'[1]Sundries Sales CYQ'!#REF!</definedName>
    <definedName name="DATA17" localSheetId="2">'[1]Sundries Sales CYQ'!#REF!</definedName>
    <definedName name="DATA17" localSheetId="3">'[1]Sundries Sales CYQ'!#REF!</definedName>
    <definedName name="DATA17">'[1]Sundries Sales CYQ'!#REF!</definedName>
    <definedName name="DATA2" localSheetId="4">'[1]Sundries Sales CYQ'!#REF!</definedName>
    <definedName name="DATA2" localSheetId="5">'[1]Sundries Sales CYQ'!#REF!</definedName>
    <definedName name="DATA2" localSheetId="0">'[1]Sundries Sales CYQ'!#REF!</definedName>
    <definedName name="DATA2" localSheetId="1">'[1]Sundries Sales CYQ'!#REF!</definedName>
    <definedName name="DATA2" localSheetId="2">'[1]Sundries Sales CYQ'!#REF!</definedName>
    <definedName name="DATA2" localSheetId="3">'[1]Sundries Sales CYQ'!#REF!</definedName>
    <definedName name="DATA2">'[1]Sundries Sales CYQ'!#REF!</definedName>
    <definedName name="DATA23" localSheetId="4">'[1]Sundries Sales CYQ'!#REF!</definedName>
    <definedName name="DATA23" localSheetId="5">'[1]Sundries Sales CYQ'!#REF!</definedName>
    <definedName name="DATA23" localSheetId="0">'[1]Sundries Sales CYQ'!#REF!</definedName>
    <definedName name="DATA23" localSheetId="1">'[1]Sundries Sales CYQ'!#REF!</definedName>
    <definedName name="DATA23" localSheetId="2">'[1]Sundries Sales CYQ'!#REF!</definedName>
    <definedName name="DATA23" localSheetId="3">'[1]Sundries Sales CYQ'!#REF!</definedName>
    <definedName name="DATA23">'[1]Sundries Sales CYQ'!#REF!</definedName>
    <definedName name="DATA3" localSheetId="4">#REF!</definedName>
    <definedName name="DATA3" localSheetId="5">#REF!</definedName>
    <definedName name="DATA3" localSheetId="0">#REF!</definedName>
    <definedName name="DATA3" localSheetId="1">#REF!</definedName>
    <definedName name="DATA3" localSheetId="2">#REF!</definedName>
    <definedName name="DATA3" localSheetId="3">#REF!</definedName>
    <definedName name="DATA3">#REF!</definedName>
    <definedName name="DATA4" localSheetId="4">#REF!</definedName>
    <definedName name="DATA4" localSheetId="5">#REF!</definedName>
    <definedName name="DATA4" localSheetId="0">#REF!</definedName>
    <definedName name="DATA4" localSheetId="1">#REF!</definedName>
    <definedName name="DATA4" localSheetId="2">#REF!</definedName>
    <definedName name="DATA4" localSheetId="3">#REF!</definedName>
    <definedName name="DATA4">#REF!</definedName>
    <definedName name="DATA5" localSheetId="4">#REF!</definedName>
    <definedName name="DATA5" localSheetId="5">#REF!</definedName>
    <definedName name="DATA5" localSheetId="0">#REF!</definedName>
    <definedName name="DATA5" localSheetId="1">#REF!</definedName>
    <definedName name="DATA5" localSheetId="2">#REF!</definedName>
    <definedName name="DATA5" localSheetId="3">#REF!</definedName>
    <definedName name="DATA5">#REF!</definedName>
    <definedName name="DATA6" localSheetId="4">'[1]Sundries Sales CYQ'!#REF!</definedName>
    <definedName name="DATA6" localSheetId="5">'[1]Sundries Sales CYQ'!#REF!</definedName>
    <definedName name="DATA6" localSheetId="0">'[1]Sundries Sales CYQ'!#REF!</definedName>
    <definedName name="DATA6" localSheetId="1">'[1]Sundries Sales CYQ'!#REF!</definedName>
    <definedName name="DATA6" localSheetId="2">'[1]Sundries Sales CYQ'!#REF!</definedName>
    <definedName name="DATA6" localSheetId="3">'[1]Sundries Sales CYQ'!#REF!</definedName>
    <definedName name="DATA6">'[1]Sundries Sales CYQ'!#REF!</definedName>
    <definedName name="DATA7" localSheetId="4">'[1]Sundries Sales CYQ'!#REF!</definedName>
    <definedName name="DATA7" localSheetId="5">'[1]Sundries Sales CYQ'!#REF!</definedName>
    <definedName name="DATA7" localSheetId="0">'[1]Sundries Sales CYQ'!#REF!</definedName>
    <definedName name="DATA7" localSheetId="1">'[1]Sundries Sales CYQ'!#REF!</definedName>
    <definedName name="DATA7" localSheetId="2">'[1]Sundries Sales CYQ'!#REF!</definedName>
    <definedName name="DATA7" localSheetId="3">'[1]Sundries Sales CYQ'!#REF!</definedName>
    <definedName name="DATA7">'[1]Sundries Sales CYQ'!#REF!</definedName>
    <definedName name="DATA8" localSheetId="4">'[1]Sundries Sales CYQ'!#REF!</definedName>
    <definedName name="DATA8" localSheetId="5">'[1]Sundries Sales CYQ'!#REF!</definedName>
    <definedName name="DATA8" localSheetId="0">'[1]Sundries Sales CYQ'!#REF!</definedName>
    <definedName name="DATA8" localSheetId="1">'[1]Sundries Sales CYQ'!#REF!</definedName>
    <definedName name="DATA8" localSheetId="2">'[1]Sundries Sales CYQ'!#REF!</definedName>
    <definedName name="DATA8" localSheetId="3">'[1]Sundries Sales CYQ'!#REF!</definedName>
    <definedName name="DATA8">'[1]Sundries Sales CYQ'!#REF!</definedName>
    <definedName name="DATA9" localSheetId="4">#REF!</definedName>
    <definedName name="DATA9" localSheetId="5">#REF!</definedName>
    <definedName name="DATA9" localSheetId="0">#REF!</definedName>
    <definedName name="DATA9" localSheetId="1">#REF!</definedName>
    <definedName name="DATA9" localSheetId="2">#REF!</definedName>
    <definedName name="DATA9" localSheetId="3">#REF!</definedName>
    <definedName name="DATA9">#REF!</definedName>
    <definedName name="dem" localSheetId="0">#REF!</definedName>
    <definedName name="dem" localSheetId="1">#REF!</definedName>
    <definedName name="dem" localSheetId="2">#REF!</definedName>
    <definedName name="dem" localSheetId="3">#REF!</definedName>
    <definedName name="dem">#REF!</definedName>
    <definedName name="dm" localSheetId="0">#REF!</definedName>
    <definedName name="dm" localSheetId="1">#REF!</definedName>
    <definedName name="dm" localSheetId="2">#REF!</definedName>
    <definedName name="dm" localSheetId="3">#REF!</definedName>
    <definedName name="dm">#REF!</definedName>
    <definedName name="Employee" localSheetId="0">#REF!</definedName>
    <definedName name="Employee" localSheetId="1">#REF!</definedName>
    <definedName name="Employee" localSheetId="2">#REF!</definedName>
    <definedName name="Employee" localSheetId="3">#REF!</definedName>
    <definedName name="Employee">#REF!</definedName>
    <definedName name="File_ITC" localSheetId="4">#REF!</definedName>
    <definedName name="File_ITC" localSheetId="5">#REF!</definedName>
    <definedName name="File_ITC">#REF!</definedName>
    <definedName name="final" localSheetId="0">'[1]Sundries Sales CYQ'!#REF!</definedName>
    <definedName name="final" localSheetId="1">'[1]Sundries Sales CYQ'!#REF!</definedName>
    <definedName name="final" localSheetId="2">'[1]Sundries Sales CYQ'!#REF!</definedName>
    <definedName name="final" localSheetId="3">'[1]Sundries Sales CYQ'!#REF!</definedName>
    <definedName name="final">'[1]Sundries Sales CYQ'!#REF!</definedName>
    <definedName name="Income" localSheetId="4">#REF!</definedName>
    <definedName name="Income" localSheetId="5">#REF!</definedName>
    <definedName name="Income" localSheetId="0">#REF!</definedName>
    <definedName name="Income" localSheetId="1">#REF!</definedName>
    <definedName name="Income" localSheetId="2">#REF!</definedName>
    <definedName name="Income" localSheetId="3">#REF!</definedName>
    <definedName name="Income">#REF!</definedName>
    <definedName name="jlkdfjdsa" localSheetId="0">#REF!</definedName>
    <definedName name="jlkdfjdsa" localSheetId="1">#REF!</definedName>
    <definedName name="jlkdfjdsa" localSheetId="2">#REF!</definedName>
    <definedName name="jlkdfjdsa" localSheetId="3">#REF!</definedName>
    <definedName name="jlkdfjdsa">#REF!</definedName>
    <definedName name="kk" localSheetId="0">#REF!</definedName>
    <definedName name="kk" localSheetId="1">#REF!</definedName>
    <definedName name="kk" localSheetId="2">#REF!</definedName>
    <definedName name="kk" localSheetId="3">#REF!</definedName>
    <definedName name="kk">#REF!</definedName>
    <definedName name="lrbd123con" localSheetId="4">#REF!</definedName>
    <definedName name="lrbd123con" localSheetId="5">#REF!</definedName>
    <definedName name="lrbd123con" localSheetId="0">#REF!</definedName>
    <definedName name="lrbd123con" localSheetId="1">#REF!</definedName>
    <definedName name="lrbd123con" localSheetId="2">#REF!</definedName>
    <definedName name="lrbd123con" localSheetId="3">#REF!</definedName>
    <definedName name="lrbd123con">#REF!</definedName>
    <definedName name="mkl" localSheetId="0">#REF!</definedName>
    <definedName name="mkl" localSheetId="1">#REF!</definedName>
    <definedName name="mkl" localSheetId="2">#REF!</definedName>
    <definedName name="mkl" localSheetId="3">#REF!</definedName>
    <definedName name="mkl">#REF!</definedName>
    <definedName name="new" localSheetId="0">#REF!</definedName>
    <definedName name="new" localSheetId="1">#REF!</definedName>
    <definedName name="new" localSheetId="2">#REF!</definedName>
    <definedName name="new" localSheetId="3">#REF!</definedName>
    <definedName name="new">#REF!</definedName>
    <definedName name="nk" localSheetId="0">'[1]Sundries Sales CYQ'!#REF!</definedName>
    <definedName name="nk" localSheetId="1">'[1]Sundries Sales CYQ'!#REF!</definedName>
    <definedName name="nk" localSheetId="2">'[1]Sundries Sales CYQ'!#REF!</definedName>
    <definedName name="nk" localSheetId="3">'[1]Sundries Sales CYQ'!#REF!</definedName>
    <definedName name="nk">'[1]Sundries Sales CYQ'!#REF!</definedName>
    <definedName name="NoteA" localSheetId="4">#REF!</definedName>
    <definedName name="NoteA" localSheetId="5">#REF!</definedName>
    <definedName name="NoteA" localSheetId="0">#REF!</definedName>
    <definedName name="NoteA" localSheetId="1">#REF!</definedName>
    <definedName name="NoteA" localSheetId="2">#REF!</definedName>
    <definedName name="NoteA" localSheetId="3">#REF!</definedName>
    <definedName name="NoteA">#REF!</definedName>
    <definedName name="NoteB" localSheetId="4">#REF!</definedName>
    <definedName name="NoteB" localSheetId="5">#REF!</definedName>
    <definedName name="NoteB" localSheetId="0">#REF!</definedName>
    <definedName name="NoteB" localSheetId="1">#REF!</definedName>
    <definedName name="NoteB" localSheetId="2">#REF!</definedName>
    <definedName name="NoteB" localSheetId="3">#REF!</definedName>
    <definedName name="NoteB">#REF!</definedName>
    <definedName name="NoteC" localSheetId="4">#REF!</definedName>
    <definedName name="NoteC" localSheetId="5">#REF!</definedName>
    <definedName name="NoteC" localSheetId="0">#REF!</definedName>
    <definedName name="NoteC" localSheetId="1">#REF!</definedName>
    <definedName name="NoteC" localSheetId="2">#REF!</definedName>
    <definedName name="NoteC" localSheetId="3">#REF!</definedName>
    <definedName name="NoteC">#REF!</definedName>
    <definedName name="NoteD" localSheetId="4">#REF!</definedName>
    <definedName name="NoteD" localSheetId="5">#REF!</definedName>
    <definedName name="NoteD" localSheetId="0">#REF!</definedName>
    <definedName name="NoteD" localSheetId="1">#REF!</definedName>
    <definedName name="NoteD" localSheetId="2">#REF!</definedName>
    <definedName name="NoteD" localSheetId="3">#REF!</definedName>
    <definedName name="NoteD">#REF!</definedName>
    <definedName name="NoteE" localSheetId="4">#REF!</definedName>
    <definedName name="NoteE" localSheetId="5">#REF!</definedName>
    <definedName name="NoteE" localSheetId="0">#REF!</definedName>
    <definedName name="NoteE" localSheetId="1">#REF!</definedName>
    <definedName name="NoteE" localSheetId="2">#REF!</definedName>
    <definedName name="NoteE" localSheetId="3">#REF!</definedName>
    <definedName name="NoteE">#REF!</definedName>
    <definedName name="NoteF" localSheetId="4">#REF!</definedName>
    <definedName name="NoteF" localSheetId="5">#REF!</definedName>
    <definedName name="NoteF" localSheetId="0">#REF!</definedName>
    <definedName name="NoteF" localSheetId="1">#REF!</definedName>
    <definedName name="NoteF" localSheetId="2">#REF!</definedName>
    <definedName name="NoteF" localSheetId="3">#REF!</definedName>
    <definedName name="NoteF">#REF!</definedName>
    <definedName name="NoteG" localSheetId="4">#REF!</definedName>
    <definedName name="NoteG" localSheetId="5">#REF!</definedName>
    <definedName name="NoteG" localSheetId="0">#REF!</definedName>
    <definedName name="NoteG" localSheetId="1">#REF!</definedName>
    <definedName name="NoteG" localSheetId="2">#REF!</definedName>
    <definedName name="NoteG" localSheetId="3">#REF!</definedName>
    <definedName name="NoteG">#REF!</definedName>
    <definedName name="NoteH" localSheetId="4">#REF!</definedName>
    <definedName name="NoteH" localSheetId="5">#REF!</definedName>
    <definedName name="NoteH" localSheetId="0">#REF!</definedName>
    <definedName name="NoteH" localSheetId="1">#REF!</definedName>
    <definedName name="NoteH" localSheetId="2">#REF!</definedName>
    <definedName name="NoteH" localSheetId="3">#REF!</definedName>
    <definedName name="NoteH">#REF!</definedName>
    <definedName name="NoteI" localSheetId="4">#REF!</definedName>
    <definedName name="NoteI" localSheetId="5">#REF!</definedName>
    <definedName name="NoteI" localSheetId="0">#REF!</definedName>
    <definedName name="NoteI" localSheetId="1">#REF!</definedName>
    <definedName name="NoteI" localSheetId="2">#REF!</definedName>
    <definedName name="NoteI" localSheetId="3">#REF!</definedName>
    <definedName name="NoteI">#REF!</definedName>
    <definedName name="NoteJ" localSheetId="4">#REF!</definedName>
    <definedName name="NoteJ" localSheetId="5">#REF!</definedName>
    <definedName name="NoteJ" localSheetId="0">#REF!</definedName>
    <definedName name="NoteJ" localSheetId="1">#REF!</definedName>
    <definedName name="NoteJ" localSheetId="2">#REF!</definedName>
    <definedName name="NoteJ" localSheetId="3">#REF!</definedName>
    <definedName name="NoteJ">#REF!</definedName>
    <definedName name="NoteK" localSheetId="4">#REF!</definedName>
    <definedName name="NoteK" localSheetId="5">#REF!</definedName>
    <definedName name="NoteK" localSheetId="0">#REF!</definedName>
    <definedName name="NoteK" localSheetId="1">#REF!</definedName>
    <definedName name="NoteK" localSheetId="2">#REF!</definedName>
    <definedName name="NoteK" localSheetId="3">#REF!</definedName>
    <definedName name="NoteK">#REF!</definedName>
    <definedName name="POTG" localSheetId="4">#REF!</definedName>
    <definedName name="POTG" localSheetId="5">#REF!</definedName>
    <definedName name="POTG" localSheetId="0">#REF!</definedName>
    <definedName name="POTG" localSheetId="1">#REF!</definedName>
    <definedName name="POTG" localSheetId="2">#REF!</definedName>
    <definedName name="POTG" localSheetId="3">#REF!</definedName>
    <definedName name="POTG">#REF!</definedName>
    <definedName name="_xlnm.Print_Area" localSheetId="4">'Cash Flow frmt'!$B$2:$T$79</definedName>
    <definedName name="_xlnm.Print_Area" localSheetId="5">'Cash Flow v1'!$B$3:$K$82</definedName>
    <definedName name="_xlnm.Print_Area" localSheetId="0">'SEBI PL'!$C$1:$M$82</definedName>
    <definedName name="_xlnm.Print_Area" localSheetId="1">'SEBI PL Optn'!$C$2:$M$83</definedName>
    <definedName name="_xlnm.Print_Area" localSheetId="2">'Segment'!$B$3:$L$89</definedName>
    <definedName name="_xlnm.Print_Area" localSheetId="6">'Segment Notes'!$B$6:$P$36</definedName>
    <definedName name="_xlnm.Print_Area" localSheetId="3">'Segment Optn'!$B$3:$L$90</definedName>
    <definedName name="_xlnm.Print_Titles" localSheetId="4">'Cash Flow frmt'!$2:$7</definedName>
    <definedName name="_xlnm.Print_Titles" localSheetId="5">'Cash Flow v1'!$2:$6</definedName>
    <definedName name="qwerty" localSheetId="0">#REF!</definedName>
    <definedName name="qwerty" localSheetId="1">#REF!</definedName>
    <definedName name="qwerty" localSheetId="2">#REF!</definedName>
    <definedName name="qwerty" localSheetId="3">#REF!</definedName>
    <definedName name="qwerty">#REF!</definedName>
    <definedName name="Sales" localSheetId="4">#REF!</definedName>
    <definedName name="Sales" localSheetId="5">#REF!</definedName>
    <definedName name="Sales" localSheetId="0">#REF!</definedName>
    <definedName name="Sales" localSheetId="1">#REF!</definedName>
    <definedName name="Sales" localSheetId="2">#REF!</definedName>
    <definedName name="Sales" localSheetId="3">#REF!</definedName>
    <definedName name="Sales">#REF!</definedName>
    <definedName name="Staff" localSheetId="4">#REF!</definedName>
    <definedName name="Staff" localSheetId="5">#REF!</definedName>
    <definedName name="Staff" localSheetId="0">#REF!</definedName>
    <definedName name="Staff" localSheetId="1">#REF!</definedName>
    <definedName name="Staff" localSheetId="2">#REF!</definedName>
    <definedName name="Staff" localSheetId="3">#REF!</definedName>
    <definedName name="Staff">#REF!</definedName>
    <definedName name="staffcost" localSheetId="4">#REF!</definedName>
    <definedName name="staffcost" localSheetId="5">#REF!</definedName>
    <definedName name="staffcost" localSheetId="0">#REF!</definedName>
    <definedName name="staffcost" localSheetId="1">#REF!</definedName>
    <definedName name="staffcost" localSheetId="2">#REF!</definedName>
    <definedName name="staffcost" localSheetId="3">#REF!</definedName>
    <definedName name="staffcost">#REF!</definedName>
    <definedName name="TEST0" localSheetId="4">#REF!</definedName>
    <definedName name="TEST0" localSheetId="5">#REF!</definedName>
    <definedName name="TEST0" localSheetId="0">#REF!</definedName>
    <definedName name="TEST0" localSheetId="1">#REF!</definedName>
    <definedName name="TEST0" localSheetId="2">#REF!</definedName>
    <definedName name="TEST0" localSheetId="3">#REF!</definedName>
    <definedName name="TEST0">#REF!</definedName>
    <definedName name="TEST1" localSheetId="0">#REF!</definedName>
    <definedName name="TEST1" localSheetId="1">#REF!</definedName>
    <definedName name="TEST1" localSheetId="2">#REF!</definedName>
    <definedName name="TEST1" localSheetId="3">#REF!</definedName>
    <definedName name="TEST1">#REF!</definedName>
    <definedName name="TEST2" localSheetId="0">#REF!</definedName>
    <definedName name="TEST2" localSheetId="1">#REF!</definedName>
    <definedName name="TEST2" localSheetId="2">#REF!</definedName>
    <definedName name="TEST2" localSheetId="3">#REF!</definedName>
    <definedName name="TEST2">#REF!</definedName>
    <definedName name="TEST3" localSheetId="0">#REF!</definedName>
    <definedName name="TEST3" localSheetId="1">#REF!</definedName>
    <definedName name="TEST3" localSheetId="2">#REF!</definedName>
    <definedName name="TEST3" localSheetId="3">#REF!</definedName>
    <definedName name="TEST3">#REF!</definedName>
    <definedName name="TEST4" localSheetId="0">#REF!</definedName>
    <definedName name="TEST4" localSheetId="1">#REF!</definedName>
    <definedName name="TEST4" localSheetId="2">#REF!</definedName>
    <definedName name="TEST4" localSheetId="3">#REF!</definedName>
    <definedName name="TEST4">#REF!</definedName>
    <definedName name="TEST5" localSheetId="0">#REF!</definedName>
    <definedName name="TEST5" localSheetId="1">#REF!</definedName>
    <definedName name="TEST5" localSheetId="2">#REF!</definedName>
    <definedName name="TEST5" localSheetId="3">#REF!</definedName>
    <definedName name="TEST5">#REF!</definedName>
    <definedName name="TEST6" localSheetId="0">#REF!</definedName>
    <definedName name="TEST6" localSheetId="1">#REF!</definedName>
    <definedName name="TEST6" localSheetId="2">#REF!</definedName>
    <definedName name="TEST6" localSheetId="3">#REF!</definedName>
    <definedName name="TEST6">#REF!</definedName>
    <definedName name="TEST7" localSheetId="0">#REF!</definedName>
    <definedName name="TEST7" localSheetId="1">#REF!</definedName>
    <definedName name="TEST7" localSheetId="2">#REF!</definedName>
    <definedName name="TEST7" localSheetId="3">#REF!</definedName>
    <definedName name="TEST7">#REF!</definedName>
    <definedName name="TESTHKEY" localSheetId="4">#REF!</definedName>
    <definedName name="TESTHKEY" localSheetId="5">#REF!</definedName>
    <definedName name="TESTHKEY" localSheetId="0">#REF!</definedName>
    <definedName name="TESTHKEY" localSheetId="1">#REF!</definedName>
    <definedName name="TESTHKEY" localSheetId="2">#REF!</definedName>
    <definedName name="TESTHKEY" localSheetId="3">#REF!</definedName>
    <definedName name="TESTHKEY">#REF!</definedName>
    <definedName name="TESTKEYS" localSheetId="4">#REF!</definedName>
    <definedName name="TESTKEYS" localSheetId="5">#REF!</definedName>
    <definedName name="TESTKEYS" localSheetId="0">#REF!</definedName>
    <definedName name="TESTKEYS" localSheetId="1">#REF!</definedName>
    <definedName name="TESTKEYS" localSheetId="2">#REF!</definedName>
    <definedName name="TESTKEYS" localSheetId="3">#REF!</definedName>
    <definedName name="TESTKEYS">#REF!</definedName>
    <definedName name="TESTVKEY" localSheetId="4">#REF!</definedName>
    <definedName name="TESTVKEY" localSheetId="5">#REF!</definedName>
    <definedName name="TESTVKEY" localSheetId="0">#REF!</definedName>
    <definedName name="TESTVKEY" localSheetId="1">#REF!</definedName>
    <definedName name="TESTVKEY" localSheetId="2">#REF!</definedName>
    <definedName name="TESTVKEY" localSheetId="3">#REF!</definedName>
    <definedName name="TESTVKEY">#REF!</definedName>
    <definedName name="THOU">'[2]IN'!$B$253</definedName>
    <definedName name="Treasury" localSheetId="4">#REF!</definedName>
    <definedName name="Treasury" localSheetId="5">#REF!</definedName>
    <definedName name="Treasury" localSheetId="0">#REF!</definedName>
    <definedName name="Treasury" localSheetId="1">#REF!</definedName>
    <definedName name="Treasury" localSheetId="2">#REF!</definedName>
    <definedName name="Treasury" localSheetId="3">#REF!</definedName>
    <definedName name="Treasury">#REF!</definedName>
    <definedName name="Unrealised" localSheetId="4">#REF!</definedName>
    <definedName name="Unrealised" localSheetId="5">#REF!</definedName>
    <definedName name="Unrealised" localSheetId="0">#REF!</definedName>
    <definedName name="Unrealised" localSheetId="1">#REF!</definedName>
    <definedName name="Unrealised" localSheetId="2">#REF!</definedName>
    <definedName name="Unrealised" localSheetId="3">#REF!</definedName>
    <definedName name="Unrealised">#REF!</definedName>
    <definedName name="Uttaranchal" localSheetId="4">#REF!</definedName>
    <definedName name="Uttaranchal" localSheetId="5">#REF!</definedName>
    <definedName name="Uttaranchal" localSheetId="0">#REF!</definedName>
    <definedName name="Uttaranchal" localSheetId="1">#REF!</definedName>
    <definedName name="Uttaranchal" localSheetId="2">#REF!</definedName>
    <definedName name="Uttaranchal" localSheetId="3">#REF!</definedName>
    <definedName name="Uttaranchal">#REF!</definedName>
    <definedName name="VAT" localSheetId="4">#REF!</definedName>
    <definedName name="VAT" localSheetId="5">#REF!</definedName>
    <definedName name="VAT" localSheetId="0">#REF!</definedName>
    <definedName name="VAT" localSheetId="1">#REF!</definedName>
    <definedName name="VAT" localSheetId="2">#REF!</definedName>
    <definedName name="VAT" localSheetId="3">#REF!</definedName>
    <definedName name="VAT">#REF!</definedName>
    <definedName name="yy" localSheetId="4">#REF!</definedName>
    <definedName name="yy" localSheetId="5">#REF!</definedName>
    <definedName name="yy" localSheetId="0">#REF!</definedName>
    <definedName name="yy" localSheetId="1">#REF!</definedName>
    <definedName name="yy" localSheetId="2">#REF!</definedName>
    <definedName name="yy" localSheetId="3">#REF!</definedName>
    <definedName name="yy">#REF!</definedName>
    <definedName name="Z_72D18146_C293_4BF6_9789_8B2151CE2E22_.wvu.Cols" localSheetId="0" hidden="1">'SEBI PL'!#REF!,'SEBI PL'!#REF!,'SEBI PL'!#REF!</definedName>
    <definedName name="Z_72D18146_C293_4BF6_9789_8B2151CE2E22_.wvu.Cols" localSheetId="1" hidden="1">'SEBI PL Optn'!#REF!,'SEBI PL Optn'!#REF!,'SEBI PL Optn'!$O:$P</definedName>
    <definedName name="Z_72D18146_C293_4BF6_9789_8B2151CE2E22_.wvu.Cols" localSheetId="2" hidden="1">'Segment'!#REF!,'Segment'!#REF!,'Segment'!#REF!,'Segment'!$FG:$FG</definedName>
    <definedName name="Z_72D18146_C293_4BF6_9789_8B2151CE2E22_.wvu.Cols" localSheetId="3" hidden="1">'Segment Optn'!#REF!,'Segment Optn'!#REF!,'Segment Optn'!#REF!,'Segment Optn'!$FL:$FL</definedName>
    <definedName name="Z_72D18146_C293_4BF6_9789_8B2151CE2E22_.wvu.PrintArea" localSheetId="0" hidden="1">'SEBI PL'!$C$1:$M$67,'SEBI PL'!$C$79:$N$84</definedName>
    <definedName name="Z_72D18146_C293_4BF6_9789_8B2151CE2E22_.wvu.PrintArea" localSheetId="1" hidden="1">'SEBI PL Optn'!$C$1:$M$69,'SEBI PL Optn'!$C$71:$P$83</definedName>
    <definedName name="Z_72D18146_C293_4BF6_9789_8B2151CE2E22_.wvu.PrintArea" localSheetId="2" hidden="1">'Segment'!$B$3:$L$88</definedName>
    <definedName name="Z_72D18146_C293_4BF6_9789_8B2151CE2E22_.wvu.PrintArea" localSheetId="6" hidden="1">'Segment Notes'!$B$6:$O$36</definedName>
    <definedName name="Z_72D18146_C293_4BF6_9789_8B2151CE2E22_.wvu.PrintArea" localSheetId="3" hidden="1">'Segment Optn'!$B$3:$M$89</definedName>
    <definedName name="Z_72D18146_C293_4BF6_9789_8B2151CE2E22_.wvu.Rows" localSheetId="7" hidden="1">'Newspaper'!$16:$16,'Newspaper'!$24:$24</definedName>
    <definedName name="Z_72D18146_C293_4BF6_9789_8B2151CE2E22_.wvu.Rows" localSheetId="0" hidden="1">'SEBI PL'!#REF!,'SEBI PL'!#REF!,'SEBI PL'!#REF!,'SEBI PL'!#REF!,'SEBI PL'!#REF!,'SEBI PL'!#REF!,'SEBI PL'!#REF!,'SEBI PL'!#REF!,'SEBI PL'!#REF!,'SEBI PL'!#REF!,'SEBI PL'!#REF!,'SEBI PL'!$90:$91,'SEBI PL'!$95:$95</definedName>
    <definedName name="Z_72D18146_C293_4BF6_9789_8B2151CE2E22_.wvu.Rows" localSheetId="1" hidden="1">'SEBI PL Optn'!#REF!,'SEBI PL Optn'!#REF!,'SEBI PL Optn'!#REF!,'SEBI PL Optn'!#REF!,'SEBI PL Optn'!#REF!,'SEBI PL Optn'!#REF!,'SEBI PL Optn'!#REF!,'SEBI PL Optn'!#REF!,'SEBI PL Optn'!#REF!,'SEBI PL Optn'!#REF!,'SEBI PL Optn'!#REF!,'SEBI PL Optn'!$89:$90,'SEBI PL Optn'!$94:$94</definedName>
    <definedName name="Z_72D18146_C293_4BF6_9789_8B2151CE2E22_.wvu.Rows" localSheetId="2" hidden="1">'Segment'!$89:$89</definedName>
    <definedName name="Z_72D18146_C293_4BF6_9789_8B2151CE2E22_.wvu.Rows" localSheetId="3" hidden="1">'Segment Optn'!$90:$90</definedName>
  </definedNames>
  <calcPr fullCalcOnLoad="1"/>
</workbook>
</file>

<file path=xl/comments5.xml><?xml version="1.0" encoding="utf-8"?>
<comments xmlns="http://schemas.openxmlformats.org/spreadsheetml/2006/main">
  <authors>
    <author>Umesh Menon</author>
  </authors>
  <commentList>
    <comment ref="Q28" authorId="0">
      <text>
        <r>
          <rPr>
            <sz val="9"/>
            <rFont val="Tahoma"/>
            <family val="2"/>
          </rPr>
          <t>5.58 SNPL PY Loan Rectification</t>
        </r>
      </text>
    </comment>
    <comment ref="Q52" authorId="0">
      <text>
        <r>
          <rPr>
            <sz val="9"/>
            <rFont val="Tahoma"/>
            <family val="2"/>
          </rPr>
          <t>5.58 - SNPL Loan Rectification</t>
        </r>
      </text>
    </comment>
  </commentList>
</comments>
</file>

<file path=xl/comments6.xml><?xml version="1.0" encoding="utf-8"?>
<comments xmlns="http://schemas.openxmlformats.org/spreadsheetml/2006/main">
  <authors>
    <author>Umesh Menon</author>
    <author>Sweta Kothari</author>
  </authors>
  <commentList>
    <comment ref="Q27" authorId="0">
      <text>
        <r>
          <rPr>
            <sz val="9"/>
            <rFont val="Tahoma"/>
            <family val="2"/>
          </rPr>
          <t>5.58 SNPL PY Loan Rectification</t>
        </r>
      </text>
    </comment>
    <comment ref="Q52" authorId="0">
      <text>
        <r>
          <rPr>
            <sz val="9"/>
            <rFont val="Tahoma"/>
            <family val="2"/>
          </rPr>
          <t>5.58 - SNPL Loan Rectification</t>
        </r>
      </text>
    </comment>
    <comment ref="G67" authorId="1">
      <text>
        <r>
          <rPr>
            <b/>
            <sz val="9"/>
            <rFont val="Tahoma"/>
            <family val="2"/>
          </rPr>
          <t>Sweta Kothari:</t>
        </r>
        <r>
          <rPr>
            <sz val="9"/>
            <rFont val="Tahoma"/>
            <family val="2"/>
          </rPr>
          <t xml:space="preserve">
Balance as per Mar'20</t>
        </r>
      </text>
    </comment>
    <comment ref="G78" authorId="1">
      <text>
        <r>
          <rPr>
            <b/>
            <sz val="9"/>
            <rFont val="Tahoma"/>
            <family val="2"/>
          </rPr>
          <t>Sweta Kothari:</t>
        </r>
        <r>
          <rPr>
            <sz val="9"/>
            <rFont val="Tahoma"/>
            <family val="2"/>
          </rPr>
          <t xml:space="preserve">
Balance as per Mar'20+movement during the period</t>
        </r>
      </text>
    </comment>
  </commentList>
</comments>
</file>

<file path=xl/sharedStrings.xml><?xml version="1.0" encoding="utf-8"?>
<sst xmlns="http://schemas.openxmlformats.org/spreadsheetml/2006/main" count="673" uniqueCount="293">
  <si>
    <t>ITC Limited</t>
  </si>
  <si>
    <t>ended</t>
  </si>
  <si>
    <t>a)</t>
  </si>
  <si>
    <t>b)</t>
  </si>
  <si>
    <t>c)</t>
  </si>
  <si>
    <t>d)</t>
  </si>
  <si>
    <t>e)</t>
  </si>
  <si>
    <t>f)</t>
  </si>
  <si>
    <t>PAID UP EQUITY SHARE CAPITAL</t>
  </si>
  <si>
    <t>-</t>
  </si>
  <si>
    <t>Notes :</t>
  </si>
  <si>
    <t>Cost of materials consumed</t>
  </si>
  <si>
    <t>Employee benefits expense</t>
  </si>
  <si>
    <t>(a)</t>
  </si>
  <si>
    <t>(b)</t>
  </si>
  <si>
    <t>TOTAL EXPENSES</t>
  </si>
  <si>
    <t>EXPENSES</t>
  </si>
  <si>
    <t>(Unaudited)</t>
  </si>
  <si>
    <t xml:space="preserve"> ended</t>
  </si>
  <si>
    <t>Particulars</t>
  </si>
  <si>
    <t>Limited Review</t>
  </si>
  <si>
    <t xml:space="preserve">Registered Office : </t>
  </si>
  <si>
    <t>For and on behalf of the Board</t>
  </si>
  <si>
    <t xml:space="preserve">Virginia House, 37 J.L. Nehru Road, </t>
  </si>
  <si>
    <t>Kolkata 700 071, India</t>
  </si>
  <si>
    <t xml:space="preserve">                                                                                                         </t>
  </si>
  <si>
    <t>ITC  LIMITED</t>
  </si>
  <si>
    <t>3 Months</t>
  </si>
  <si>
    <t>Twelve Months</t>
  </si>
  <si>
    <t>Segment Revenue</t>
  </si>
  <si>
    <t>FMCG</t>
  </si>
  <si>
    <t>Segment Results</t>
  </si>
  <si>
    <t>- Cigarettes</t>
  </si>
  <si>
    <t xml:space="preserve">- Cigarettes </t>
  </si>
  <si>
    <t>- Others</t>
  </si>
  <si>
    <t>Total FMCG</t>
  </si>
  <si>
    <t>Hotels</t>
  </si>
  <si>
    <t>Agri Business</t>
  </si>
  <si>
    <t>Paperboards, Paper &amp; Packaging</t>
  </si>
  <si>
    <t>Less :</t>
  </si>
  <si>
    <t>i)</t>
  </si>
  <si>
    <t>Profit Before Tax</t>
  </si>
  <si>
    <t xml:space="preserve">     </t>
  </si>
  <si>
    <t>(2)</t>
  </si>
  <si>
    <t>The business groups comprise the following :</t>
  </si>
  <si>
    <t xml:space="preserve">      </t>
  </si>
  <si>
    <t>:</t>
  </si>
  <si>
    <t>Cigarettes</t>
  </si>
  <si>
    <t xml:space="preserve">  </t>
  </si>
  <si>
    <t>Others</t>
  </si>
  <si>
    <t>Hoteliering.</t>
  </si>
  <si>
    <t>Paperboards, Paper including Specialty Paper &amp; Packaging including Flexibles.</t>
  </si>
  <si>
    <t>(3)</t>
  </si>
  <si>
    <t>Segment results of 'FMCG : Others' are after considering significant business development, brand building and gestation costs of Branded Packaged Foods businesses and Personal Care Products business.</t>
  </si>
  <si>
    <t xml:space="preserve">              Chairman</t>
  </si>
  <si>
    <t xml:space="preserve">- Others     </t>
  </si>
  <si>
    <t xml:space="preserve">Total FMCG      </t>
  </si>
  <si>
    <t xml:space="preserve">Agri Business        </t>
  </si>
  <si>
    <t xml:space="preserve">Paperboards, Paper &amp; Packaging </t>
  </si>
  <si>
    <t xml:space="preserve">Total </t>
  </si>
  <si>
    <t xml:space="preserve">Less :  Inter-segment revenue </t>
  </si>
  <si>
    <t>Cigarettes, Cigars etc.</t>
  </si>
  <si>
    <r>
      <t xml:space="preserve">(` </t>
    </r>
    <r>
      <rPr>
        <b/>
        <sz val="10"/>
        <rFont val="Arial"/>
        <family val="2"/>
      </rPr>
      <t>in Crores</t>
    </r>
    <r>
      <rPr>
        <b/>
        <sz val="10"/>
        <rFont val="Rupee Foradian"/>
        <family val="2"/>
      </rPr>
      <t>)</t>
    </r>
  </si>
  <si>
    <t>Purchases of stock-in-trade</t>
  </si>
  <si>
    <t>Place : Kolkata, India</t>
  </si>
  <si>
    <t xml:space="preserve">Other expenses </t>
  </si>
  <si>
    <t xml:space="preserve">Hotels </t>
  </si>
  <si>
    <t xml:space="preserve">3 Months </t>
  </si>
  <si>
    <t xml:space="preserve">Corresponding 3 Months </t>
  </si>
  <si>
    <t>31.12.2015</t>
  </si>
  <si>
    <t>ii)</t>
  </si>
  <si>
    <t xml:space="preserve">Hotels                    </t>
  </si>
  <si>
    <t>Finance Costs</t>
  </si>
  <si>
    <t>31.12.2016</t>
  </si>
  <si>
    <t>g)</t>
  </si>
  <si>
    <t>Unallocated Corporate Assets</t>
  </si>
  <si>
    <t>Total Assets</t>
  </si>
  <si>
    <t>Total</t>
  </si>
  <si>
    <t>Unallocated Corporate Liabilities</t>
  </si>
  <si>
    <t>Total Liabilities</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</si>
  <si>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The Operating Segments have been reported in a manner consistent with the internal reporting provided to the Corporate Management Committee, which is the Chief Operating Decision Maker. </t>
  </si>
  <si>
    <t>Dated : 27th January, 2017</t>
  </si>
  <si>
    <t>Director &amp; Chief Financial Officer</t>
  </si>
  <si>
    <t>Sl. No.</t>
  </si>
  <si>
    <t>Total Income from Operations</t>
  </si>
  <si>
    <t>Net Profit / (Loss) for the period (before Tax, Exceptional and/or Extraordinary items)</t>
  </si>
  <si>
    <t>Net Profit / (Loss) for the period before tax (after Exceptional and/or Extraordinary items)</t>
  </si>
  <si>
    <t>Net Profit / (Loss) for the period after tax (after Exceptional and/or Extraordinary items)</t>
  </si>
  <si>
    <t>Total Comprehensive Income for the period [Comprising Profit / (Loss) for the period (after tax) and Other Comprehensive Income (after tax)]</t>
  </si>
  <si>
    <t>Equity Share Capital</t>
  </si>
  <si>
    <t>Reserves (excluding Revaluation Reserve)</t>
  </si>
  <si>
    <r>
      <t>1. Basic (</t>
    </r>
    <r>
      <rPr>
        <sz val="10"/>
        <color indexed="8"/>
        <rFont val="Rupee Foradian"/>
        <family val="2"/>
      </rPr>
      <t>`</t>
    </r>
    <r>
      <rPr>
        <sz val="10"/>
        <color indexed="8"/>
        <rFont val="Arial"/>
        <family val="2"/>
      </rPr>
      <t>):</t>
    </r>
  </si>
  <si>
    <r>
      <t>2. Diluted (</t>
    </r>
    <r>
      <rPr>
        <sz val="10"/>
        <color indexed="8"/>
        <rFont val="Rupee Foradian"/>
        <family val="2"/>
      </rPr>
      <t>`</t>
    </r>
    <r>
      <rPr>
        <sz val="10"/>
        <color indexed="8"/>
        <rFont val="Arial"/>
        <family val="2"/>
      </rPr>
      <t>):</t>
    </r>
  </si>
  <si>
    <t>Note:</t>
  </si>
  <si>
    <t>Extract of Standalone Unaudited Financial Results for the Quarter and Nine Months ended 31st December, 2016</t>
  </si>
  <si>
    <t xml:space="preserve">9 Months </t>
  </si>
  <si>
    <t>a) The above is an extract of the detailed format of Statement of Standalone Unaudited Financial Results filed with the Stock Exchanges under Regulation 33 of the SEBI (Listing Obligations and Disclosure Requirements) Regulations, 2015. The detailed financial results and this extract were reviewed by the Audit Committee and approved at the meeting of the Board of Directors of the Company held on 27th January 2017. The full format of the Statement of Standalone Unaudited Financial Results are available on the Company's website (www.itcportal.com) and on the websites of the National Stock Exchange of India Limited (www.nseindia.com), BSE Limited (www.bseindia.com) and the Calcutta Stock Exchange Limited (www.cse-india.com).</t>
  </si>
  <si>
    <r>
      <t xml:space="preserve">b) During the quarter ended 30th September, 2016 the Company issued and allotted 402,66,57,100 Ordinary Shares of </t>
    </r>
    <r>
      <rPr>
        <sz val="10"/>
        <rFont val="Rupee Foradian"/>
        <family val="2"/>
      </rPr>
      <t>`</t>
    </r>
    <r>
      <rPr>
        <sz val="10"/>
        <rFont val="Arial"/>
        <family val="2"/>
      </rPr>
      <t xml:space="preserve"> 1/- each, as fully paid-up Bonus Shares in the proportion of 1 (One) Bonus Share of </t>
    </r>
    <r>
      <rPr>
        <sz val="10"/>
        <rFont val="Rupee Foradian"/>
        <family val="2"/>
      </rPr>
      <t>`</t>
    </r>
    <r>
      <rPr>
        <sz val="10"/>
        <rFont val="Arial"/>
        <family val="2"/>
      </rPr>
      <t xml:space="preserve"> 1/- each for every existing 2 (Two) Ordinary Shares of </t>
    </r>
    <r>
      <rPr>
        <sz val="10"/>
        <rFont val="Rupee Foradian"/>
        <family val="2"/>
      </rPr>
      <t>`</t>
    </r>
    <r>
      <rPr>
        <sz val="10"/>
        <rFont val="Arial"/>
        <family val="2"/>
      </rPr>
      <t xml:space="preserve"> 1/- each. Pursuant to the above, the earnings per share (Basic and Diluted) have been adjusted for all the periods stated above. </t>
    </r>
  </si>
  <si>
    <t>c) The Limited Review as required under Regulation 33 of the SEBI (Listing Obligations and Disclosure Requirements) Regulations, 2015 has been completed and the related Report forwarded to the Stock Exchanges. This Report does not have any impact on the 'Results and Notes' for the Quarter ended 31st December, 2016 which needs to be explained.</t>
  </si>
  <si>
    <r>
      <t xml:space="preserve">Earnings Per Share (of </t>
    </r>
    <r>
      <rPr>
        <sz val="10"/>
        <color indexed="8"/>
        <rFont val="Rupee Foradian"/>
        <family val="2"/>
      </rPr>
      <t>`</t>
    </r>
    <r>
      <rPr>
        <sz val="10"/>
        <color indexed="8"/>
        <rFont val="Arial"/>
        <family val="2"/>
      </rPr>
      <t xml:space="preserve"> 1/- each) (not annualised):</t>
    </r>
  </si>
  <si>
    <t>This statement is as per Regulation 33 of the SEBI (Listing Obligations and Disclosure Requirements) Regulations, 2015.</t>
  </si>
  <si>
    <t>Segment Assets</t>
  </si>
  <si>
    <t>Segment Liabilities</t>
  </si>
  <si>
    <t>(Audited)</t>
  </si>
  <si>
    <t>Current Tax</t>
  </si>
  <si>
    <t>Deferred Tax</t>
  </si>
  <si>
    <t>A (i)</t>
  </si>
  <si>
    <t>Items that will not be reclassified to profit or loss</t>
  </si>
  <si>
    <t xml:space="preserve">  (ii)</t>
  </si>
  <si>
    <t>Income tax relating to items that will not be reclassified to profit or loss</t>
  </si>
  <si>
    <t>Items that will be reclassified to profit or loss</t>
  </si>
  <si>
    <t>Income tax relating to items that will be reclassified to profit or loss</t>
  </si>
  <si>
    <t>B (i)</t>
  </si>
  <si>
    <t>OWNERS OF THE PARENT</t>
  </si>
  <si>
    <t>OTHER COMPREHENSIVE INCOME</t>
  </si>
  <si>
    <t>Changes in inventories of finished goods, stock-in-trade, work-in-progress and intermediates</t>
  </si>
  <si>
    <t>TOTAL INCOME (1+2)</t>
  </si>
  <si>
    <t>Agri commodities such as soya, spices, coffee and leaf tobacco.</t>
  </si>
  <si>
    <t>Finance costs</t>
  </si>
  <si>
    <t>Depreciation and amortization expense</t>
  </si>
  <si>
    <t>Gross Revenue from sale of products and services</t>
  </si>
  <si>
    <t>Unaudited Segment-wise Revenue, Results, Assets and Liabilities</t>
  </si>
  <si>
    <t xml:space="preserve">(Audited) </t>
  </si>
  <si>
    <t>Website: www.itcportal.com | E-mail: enduringvalue@itc.in | Phone: +91-33-2288 9371 | Fax: +91-33-2288 0655 | CIN : L16005WB1910PLC001985</t>
  </si>
  <si>
    <t>Other operating revenue</t>
  </si>
  <si>
    <t>(i)</t>
  </si>
  <si>
    <t>(ii)</t>
  </si>
  <si>
    <t>REVENUE FROM OPERATIONS[(i)+(ii)]</t>
  </si>
  <si>
    <t>iii)</t>
  </si>
  <si>
    <t>Exceptional items</t>
  </si>
  <si>
    <t>PROFIT BEFORE EXCEPTIONAL ITEMS AND TAX (3-4)</t>
  </si>
  <si>
    <t>TOTAL COMPREHENSIVE INCOME (9+10)</t>
  </si>
  <si>
    <t xml:space="preserve">            ITC Limited</t>
  </si>
  <si>
    <t>RESERVES EXCLUDING REVALUATION RESERVES</t>
  </si>
  <si>
    <t>30.09.2018</t>
  </si>
  <si>
    <t>6 Months</t>
  </si>
  <si>
    <t xml:space="preserve">Preceding 
3 Months </t>
  </si>
  <si>
    <t>Corresponding 3 Months</t>
  </si>
  <si>
    <t>Preceding 3 Months</t>
  </si>
  <si>
    <t>30.09.2019</t>
  </si>
  <si>
    <t>31.03.2019</t>
  </si>
  <si>
    <t>PROFIT BEFORE TAX  (3-4)</t>
  </si>
  <si>
    <t>PROFIT FOR THE PERIOD (5-6)</t>
  </si>
  <si>
    <t>SHARE OF PROFIT / (LOSS) OF ASSOCIATES AND JOINT VENTURES</t>
  </si>
  <si>
    <t>PROFIT AFTER TAX, SHARE OF PROFIT OF ASSOCIATES AND JOINT VENTURES (7+8)</t>
  </si>
  <si>
    <t>CONSOLIDATED</t>
  </si>
  <si>
    <t>Chairman &amp; Managing Director</t>
  </si>
  <si>
    <t>- Restructuring of Lifestyle Retailing Business</t>
  </si>
  <si>
    <t>The continuing significant brand building costs covering a range of personal care and branded packaged food products are reflected under 'Other expenses' stated above and in Segment Results under 'FMCG-Others'.</t>
  </si>
  <si>
    <t>PROFIT FOR THE PERIOD ATTRIBUTABLE TO :</t>
  </si>
  <si>
    <t>TOTAL COMPREHENSIVE INCOME FOR THE PERIOD ATTRIBUTABLE TO :</t>
  </si>
  <si>
    <t>(₹ in Crores)</t>
  </si>
  <si>
    <t>OTHER INCOME</t>
  </si>
  <si>
    <t xml:space="preserve">During the quarter ended 30th September, 2019, xxxxxxxxxxxxxxx Ordinary Shares of ` 1/- each were issued and allotted under the Company’s Employee Stock Option Schemes (ESOS). Consequently, the issued and paid-up Share Capital of the Company as on 30th September, 2019 stands increased to ` xxxxxxxxxxxxx. </t>
  </si>
  <si>
    <r>
      <t>(</t>
    </r>
    <r>
      <rPr>
        <b/>
        <sz val="11"/>
        <rFont val="Rupee Foradian"/>
        <family val="2"/>
      </rPr>
      <t>`</t>
    </r>
    <r>
      <rPr>
        <b/>
        <sz val="11"/>
        <rFont val="Arial"/>
        <family val="2"/>
      </rPr>
      <t xml:space="preserve"> in Crores)</t>
    </r>
  </si>
  <si>
    <r>
      <t xml:space="preserve">(Ordinary Shares of </t>
    </r>
    <r>
      <rPr>
        <sz val="16"/>
        <rFont val="Rupee Foradian"/>
        <family val="2"/>
      </rPr>
      <t xml:space="preserve">` </t>
    </r>
    <r>
      <rPr>
        <sz val="16"/>
        <rFont val="Arial"/>
        <family val="2"/>
      </rPr>
      <t>1/- each)</t>
    </r>
  </si>
  <si>
    <r>
      <t xml:space="preserve">EARNINGS PER SHARE (of </t>
    </r>
    <r>
      <rPr>
        <sz val="16"/>
        <rFont val="Rupee Foradian"/>
        <family val="2"/>
      </rPr>
      <t>`</t>
    </r>
    <r>
      <rPr>
        <sz val="16"/>
        <rFont val="Arial"/>
        <family val="2"/>
      </rPr>
      <t xml:space="preserve"> 1/- each) (not annualised):</t>
    </r>
  </si>
  <si>
    <t>NON-CONTROLLING INTERESTS</t>
  </si>
  <si>
    <t>Notes:</t>
  </si>
  <si>
    <t>(1)</t>
  </si>
  <si>
    <t>Other un-allocable (income) net of
un-allocable expenditure [Note]</t>
  </si>
  <si>
    <t>Note: As stock options and stock appreciation linked reward units are granted under the ITC Employee Stock Option Schemes (ITC ESOS) and ITC Employee Cash Settled Stock Appreciation Linked Reward Plan (ITC ESARP), respectively, to align the interests of employees with those of shareholders and also to attract and retain talent for the enterprise as a whole, the charge thereof do not form part of the segment performance reviewed by the Corporate Management Committee.</t>
  </si>
  <si>
    <r>
      <t>Basic (</t>
    </r>
    <r>
      <rPr>
        <sz val="16"/>
        <rFont val="Rupee Foradian"/>
        <family val="2"/>
      </rPr>
      <t>`</t>
    </r>
    <r>
      <rPr>
        <sz val="16"/>
        <rFont val="Arial"/>
        <family val="2"/>
      </rPr>
      <t>)</t>
    </r>
  </si>
  <si>
    <r>
      <t>Diluted  (</t>
    </r>
    <r>
      <rPr>
        <sz val="16"/>
        <rFont val="Rupee Foradian"/>
        <family val="2"/>
      </rPr>
      <t>`</t>
    </r>
    <r>
      <rPr>
        <sz val="16"/>
        <rFont val="Arial"/>
        <family val="2"/>
      </rPr>
      <t>)</t>
    </r>
  </si>
  <si>
    <t>The Group does not have any exceptional item to report for the above periods.</t>
  </si>
  <si>
    <t>TAX EXPENSE (Refer Note 4)</t>
  </si>
  <si>
    <t>31.12.2018</t>
  </si>
  <si>
    <t>31.12.2019</t>
  </si>
  <si>
    <t>for the Quarter and Nine Months ended 31st December, 2019</t>
  </si>
  <si>
    <t>Statement of Unaudited Consolidated Financial Results for the Quarter and Nine Months ended 31st December, 2019</t>
  </si>
  <si>
    <t>9 Months</t>
  </si>
  <si>
    <t>The Unaudited Consolidated Financial Results and Segment Results were reviewed by the Audit Committee and approved by the Board of Directors of the Company at the meeting held on 31st January, 2020.</t>
  </si>
  <si>
    <r>
      <t xml:space="preserve">During the quarter ended 31st December, 2019, ...,..,..,... Ordinary Shares of </t>
    </r>
    <r>
      <rPr>
        <sz val="16"/>
        <rFont val="Rupee Foradian"/>
        <family val="2"/>
      </rPr>
      <t>`</t>
    </r>
    <r>
      <rPr>
        <sz val="16"/>
        <rFont val="Arial"/>
        <family val="2"/>
      </rPr>
      <t xml:space="preserve"> 1/- each were issued and allotted under the Company’s Employee Stock Option Schemes. Consequently, the issued and paid-up Share Capital of the Company as on 31st December, 2019 stands increased to  </t>
    </r>
    <r>
      <rPr>
        <sz val="16"/>
        <rFont val="Rupee Foradian"/>
        <family val="2"/>
      </rPr>
      <t>`</t>
    </r>
    <r>
      <rPr>
        <sz val="16"/>
        <rFont val="Arial"/>
        <family val="2"/>
      </rPr>
      <t>.....,..,..,...../-.</t>
    </r>
  </si>
  <si>
    <r>
      <t xml:space="preserve">The Company and some of its subsidiaries have exercised the option permitted under Section 115BAA of the Income-tax Act, 1961 as introduced by the Taxation Laws (Amendment) Ordinance, 2019. Accordingly, the Deferred Tax Liabilities (net) as at March 31, 2019 and the estimate of tax expense for the year ended 31st March 2020 have been re-measured. The resultant impact is being recognised over the three quarters of the financial year commencing from Quarter Ended 30th September, 2019. Consequently, tax expense for the quarter and nine months ended 31st December, 2019 includes a credit of </t>
    </r>
    <r>
      <rPr>
        <sz val="16"/>
        <rFont val="Rupee Foradian"/>
        <family val="2"/>
      </rPr>
      <t xml:space="preserve">` </t>
    </r>
    <r>
      <rPr>
        <sz val="16"/>
        <rFont val="Arial"/>
        <family val="2"/>
      </rPr>
      <t xml:space="preserve">....... Crores and ₹ ....... Crores respectively (quarter ended 30.09.2019 - ₹ 349.62 Crores). </t>
    </r>
  </si>
  <si>
    <t>The Limited Review, as required under Regulation 33 of the SEBI (Listing Obligations and Disclosure Requirements) Regulations, 2015, has been completed and the related Report does not have any impact on the above 'Results and Notes' for the Quarter and Nine months ended 31st December, 2019 which needs to be explained.</t>
  </si>
  <si>
    <t>Nine Months</t>
  </si>
  <si>
    <t>EXCEPTIONAL ITEMS (Refer note )</t>
  </si>
  <si>
    <t>PROFIT BEFORE TAX  (5+6)</t>
  </si>
  <si>
    <t>PROFIT FOR THE PERIOD (7-8)</t>
  </si>
  <si>
    <t>PROFIT AFTER TAX, SHARE OF PROFIT OF ASSOCIATES AND JOINT VENTURES (9+10)</t>
  </si>
  <si>
    <t>TOTAL COMPREHENSIVE INCOME (11+12)</t>
  </si>
  <si>
    <t>Other un-allocable (income) net of
un-allocable expenditure [Note(i)]</t>
  </si>
  <si>
    <t>Note (i): As stock options and stock appreciation linked reward units are granted under the ITC Employee Stock Option Schemes (ITC ESOS) and ITC Employee Cash Settled Stock Appreciation Linked Reward Plan (ITC ESARP), respectively, to align the interests of employees with those of shareholders and also to attract and retain talent for the enterprise as a whole, the charge thereof do not form part of the segment performance reviewed by the Corporate Management Committee.</t>
  </si>
  <si>
    <t>Information Technology services, Branded Residences etc.</t>
  </si>
  <si>
    <r>
      <t>(</t>
    </r>
    <r>
      <rPr>
        <b/>
        <sz val="10"/>
        <rFont val="Rupee Foradian"/>
        <family val="2"/>
      </rPr>
      <t>`</t>
    </r>
    <r>
      <rPr>
        <b/>
        <sz val="10"/>
        <rFont val="Arial"/>
        <family val="2"/>
      </rPr>
      <t xml:space="preserve"> in Crores)</t>
    </r>
  </si>
  <si>
    <t>For the year ended</t>
  </si>
  <si>
    <t>31st March, 2015</t>
  </si>
  <si>
    <t>31st March, 2012</t>
  </si>
  <si>
    <t>A.</t>
  </si>
  <si>
    <t>Cash Flow from Operating Activities</t>
  </si>
  <si>
    <t>PROFIT BEFORE TAX</t>
  </si>
  <si>
    <t>ADJUSTMENTS FOR :</t>
  </si>
  <si>
    <t>Share based payments to employees</t>
  </si>
  <si>
    <t>Interest Income</t>
  </si>
  <si>
    <t>Dividend Income</t>
  </si>
  <si>
    <t xml:space="preserve">Loss on sale of property, plant and equipment - Net  </t>
  </si>
  <si>
    <t>Doubtful and bad debts</t>
  </si>
  <si>
    <t>Doubtful and bad advances, loans and deposits</t>
  </si>
  <si>
    <t xml:space="preserve">Net (gain)/loss arising on investments mandatorily measured at Fair Value through profit or loss </t>
  </si>
  <si>
    <t>OPERATING PROFIT BEFORE WORKING CAPITAL CHANGES</t>
  </si>
  <si>
    <t>Inventories and biological assets other than bearer plants</t>
  </si>
  <si>
    <t>Trade payables, other liabilities and provisions</t>
  </si>
  <si>
    <t>CASH GENERATED FROM OPERATIONS</t>
  </si>
  <si>
    <t>Income tax paid</t>
  </si>
  <si>
    <t>B.</t>
  </si>
  <si>
    <t>Cash Flow from Investing Activities</t>
  </si>
  <si>
    <t>Purchase of current investments</t>
  </si>
  <si>
    <t>Sale/redemption of current investments</t>
  </si>
  <si>
    <t xml:space="preserve">Proceeds on disposal of subsidiary </t>
  </si>
  <si>
    <t>Dividend from associates and joint ventures</t>
  </si>
  <si>
    <t>Dividend from others</t>
  </si>
  <si>
    <t>Interest received</t>
  </si>
  <si>
    <t>Investment in deposit with housing finance companies</t>
  </si>
  <si>
    <t>Redemption / maturity of deposit with housing finance companies</t>
  </si>
  <si>
    <t>Loans given</t>
  </si>
  <si>
    <t>Loans realised</t>
  </si>
  <si>
    <t>NET CASH USED IN INVESTING ACTIVITIES</t>
  </si>
  <si>
    <t>C.</t>
  </si>
  <si>
    <t>Cash Flow from Financing Activities</t>
  </si>
  <si>
    <t>Proceeds from issue of share capital</t>
  </si>
  <si>
    <t>Proceeds from current borrowings</t>
  </si>
  <si>
    <t>Repayment of current borrowings</t>
  </si>
  <si>
    <t>Repayment of non-current borrowings</t>
  </si>
  <si>
    <t>Interest paid</t>
  </si>
  <si>
    <t xml:space="preserve">Dividend paid </t>
  </si>
  <si>
    <t>Income tax on dividend paid</t>
  </si>
  <si>
    <t>NET CASH USED IN FINANCING ACTIVITIES</t>
  </si>
  <si>
    <t>NET INCREASE / (DECREASE) IN CASH AND CASH EQUIVALENTS</t>
  </si>
  <si>
    <t>OPENING CASH AND CASH EQUIVALENTS</t>
  </si>
  <si>
    <t>CLOSING CASH AND CASH EQUIVALENTS</t>
  </si>
  <si>
    <t>CASH AND CASH EQUIVALENTS :</t>
  </si>
  <si>
    <t xml:space="preserve"> </t>
  </si>
  <si>
    <t>Cash and cash equivalents as above</t>
  </si>
  <si>
    <t>Unrealised gain / (loss) on foreign currency cash and cash equivalents</t>
  </si>
  <si>
    <t>Cash credit facilities</t>
  </si>
  <si>
    <t>Cash and cash equivalents</t>
  </si>
  <si>
    <t>31.03.2020</t>
  </si>
  <si>
    <t>Excise duty</t>
  </si>
  <si>
    <t>Share of (profit) / loss of associates and joint ventures</t>
  </si>
  <si>
    <t>Trade receivables, advances and other assets</t>
  </si>
  <si>
    <t>Investment in bank deposits (original maturity more than 3 months)</t>
  </si>
  <si>
    <t>Redemption / maturity of bank deposits (original maturity more than 3 months)</t>
  </si>
  <si>
    <t>Loans realised from associates</t>
  </si>
  <si>
    <t>|</t>
  </si>
  <si>
    <t>Net increase/(decrease) in statutory restricted accounts balances</t>
  </si>
  <si>
    <t>Payment of lease liabilities</t>
  </si>
  <si>
    <r>
      <t xml:space="preserve">Net gain recognised on disposal of </t>
    </r>
    <r>
      <rPr>
        <sz val="10"/>
        <rFont val="Calibri"/>
        <family val="2"/>
      </rPr>
      <t>subsidiary</t>
    </r>
  </si>
  <si>
    <r>
      <t xml:space="preserve">Foreign currency translations </t>
    </r>
    <r>
      <rPr>
        <sz val="10"/>
        <rFont val="Calibri"/>
        <family val="2"/>
      </rPr>
      <t>and transactions - Net</t>
    </r>
  </si>
  <si>
    <t>Impairment of investment in joint venture</t>
  </si>
  <si>
    <r>
      <t xml:space="preserve">Purchase of </t>
    </r>
    <r>
      <rPr>
        <sz val="10"/>
        <rFont val="Calibri"/>
        <family val="2"/>
      </rPr>
      <t>property, plant and equipment, Intangibles etc.</t>
    </r>
  </si>
  <si>
    <r>
      <t xml:space="preserve">Sale of </t>
    </r>
    <r>
      <rPr>
        <sz val="10"/>
        <rFont val="Calibri"/>
        <family val="2"/>
      </rPr>
      <t>property, plant and equipment</t>
    </r>
  </si>
  <si>
    <r>
      <t>Purchase of n</t>
    </r>
    <r>
      <rPr>
        <sz val="10"/>
        <rFont val="Calibri"/>
        <family val="2"/>
      </rPr>
      <t>on-current investments</t>
    </r>
  </si>
  <si>
    <r>
      <t>Redemption proceeds of</t>
    </r>
    <r>
      <rPr>
        <sz val="10"/>
        <rFont val="Calibri"/>
        <family val="2"/>
      </rPr>
      <t xml:space="preserve"> non- current investments</t>
    </r>
  </si>
  <si>
    <t>Branded Packaged Foods Businesses (Staples &amp; Meals; Snacks; Dairy &amp; Beverages; Biscuits &amp; Cakes; Chocolates, Coffee &amp; Confectionery);  Education and Stationery Products; Personal Care Products; Safety Matches and Agarbattis; Apparel.</t>
  </si>
  <si>
    <t>(4)</t>
  </si>
  <si>
    <t>Figures for the corresponding previous periods are re-arranged, wherever necessary, to conform to the figures of the current period.</t>
  </si>
  <si>
    <t xml:space="preserve">NET CASH FROM OPERATING ACTIVITIES </t>
  </si>
  <si>
    <t>h)</t>
  </si>
  <si>
    <t>30.09.2020</t>
  </si>
  <si>
    <t>For the half year ended</t>
  </si>
  <si>
    <t>30th September, 2019</t>
  </si>
  <si>
    <t>30th September, 2020</t>
  </si>
  <si>
    <t>Consolidated Cash Flow Statement for the half year ended 30th September, 2020</t>
  </si>
  <si>
    <t>EXCEPTIONAL ITEMS</t>
  </si>
  <si>
    <t>TAX EXPENSE</t>
  </si>
  <si>
    <t>Investment in associate</t>
  </si>
  <si>
    <t>NET CASH FROM INVESTING ACTIVITIES</t>
  </si>
  <si>
    <t>Proceeds from current borrowing</t>
  </si>
  <si>
    <t>Net increase in statutory restricted accounts balances</t>
  </si>
  <si>
    <t>Income tax on dividend (paid) / refund</t>
  </si>
  <si>
    <t xml:space="preserve"> 1.</t>
  </si>
  <si>
    <t xml:space="preserve"> 2.</t>
  </si>
  <si>
    <t>Dividend (including applicable taxes) paid</t>
  </si>
  <si>
    <t>Dividend from associates and joint venture</t>
  </si>
  <si>
    <r>
      <t xml:space="preserve">Cash &amp; Cash Equivalents include </t>
    </r>
    <r>
      <rPr>
        <sz val="10"/>
        <rFont val="Rupee Foradian"/>
        <family val="2"/>
      </rPr>
      <t>`</t>
    </r>
    <r>
      <rPr>
        <sz val="10"/>
        <rFont val="Calibri"/>
        <family val="2"/>
      </rPr>
      <t xml:space="preserve"> 57.10 Crores of Sunrise Foods Private Limited and its subsidiaries, acquired during the period and is included in the closing Cash and Cash Equivalents.</t>
    </r>
  </si>
  <si>
    <t>Cash and Cash Equivalents as above</t>
  </si>
  <si>
    <t xml:space="preserve">Cash and Cash Equivalents </t>
  </si>
  <si>
    <t>CASH AND CASH EQUIVALENTS ON ACQUISITION OF SUBSIDIARY [See Note 2 below]</t>
  </si>
  <si>
    <t>NET INCREASE/(DECREASE) IN CASH AND CASH EQUIVALENTS</t>
  </si>
  <si>
    <t>Acquisition of subsidiary</t>
  </si>
  <si>
    <t xml:space="preserve">The Group has considered the possible effects that may arise out of the still unfolding COVID-19 pandemic on the carrying amounts of property, plant &amp; equipment, intangible assets, investments, inventories, trade receivables, etc. For this purpose, the Group has considered internal and external sources of information up to the date of approval of the Consolidated Financial Results, including credit reports and related information, economic forecasts, market value of certain investments etc. Based on the current estimates, the Group does not expect any significant impact on such carrying values. The impact of COVID-19 on the Group's financial statements may differ from that estimated as at the date of approval of the Consolidated Financial Results. </t>
  </si>
  <si>
    <t>Statement of Unaudited Consolidated Financial Results for the Quarter and Nine Months ended 31st December, 2020</t>
  </si>
  <si>
    <t>31.12.2020</t>
  </si>
  <si>
    <t>for the Quarter and Nine Months ended 31st December, 2020</t>
  </si>
  <si>
    <t>The Limited Review, as required under Regulation 33 of the SEBI (Listing Obligations and Disclosure Requirements) Regulations, 2015, has been completed and the related Report does not have any impact on the above 'Results and Notes' for the Quarter and Nine months ended 31st December, 2020 which needs to be explained.</t>
  </si>
  <si>
    <t>The Unaudited Consolidated Financial Results and Segment Results were reviewed by the Audit Committee and approved by the Board of Directors of the Company at the meeting held on 11th, February 2021.</t>
  </si>
  <si>
    <t>Dated : 11th February, 2021</t>
  </si>
  <si>
    <t>Kolkata, India</t>
  </si>
  <si>
    <t>Gurugram, India</t>
  </si>
  <si>
    <t>Executive Director</t>
  </si>
  <si>
    <t>The amalgamation of Sunrise Foods Private Limited and its subsidiaries (Sunrise) with the Company was approved by the Board of Directors on 4th September, 2020. The necessary petitions seeking sanction of the National Company Law Tribunal to the said amalgamation have been filed. The fair values of assets and liabilities acquired have been provisionally determined and recorded in accordance with Ind AS 103 on 'Business Combinations' and are reflected in ‘FMCG – Others’ segment. The financial results of the Group and ‘FMCG-Others’ segment include those of Sunrise with effect from 27th July, 2020. Accordingly, results of the quarter and nine months ended 31.12.2020 are not comparable with previous periods.</t>
  </si>
  <si>
    <r>
      <t xml:space="preserve">During the quarter ended 31st December, 2020, 78,020 Ordinary Shares of </t>
    </r>
    <r>
      <rPr>
        <sz val="16"/>
        <rFont val="Rupee Foradian"/>
        <family val="2"/>
      </rPr>
      <t>`</t>
    </r>
    <r>
      <rPr>
        <sz val="16"/>
        <rFont val="Arial"/>
        <family val="2"/>
      </rPr>
      <t xml:space="preserve"> 1/- each were issued and allotted under the Company’s Employee Stock Option Schemes. Consequently, the issued and paid-up Share Capital of the Company as on 31st December, 2020 stands increased to</t>
    </r>
    <r>
      <rPr>
        <sz val="16"/>
        <rFont val="Rupee Foradian"/>
        <family val="2"/>
      </rPr>
      <t xml:space="preserve"> ` </t>
    </r>
    <r>
      <rPr>
        <sz val="16"/>
        <rFont val="Arial"/>
        <family val="2"/>
      </rPr>
      <t>1230,51,14,571/-.</t>
    </r>
  </si>
  <si>
    <t>The Board of Directors of the Company has declared an Interim Dividend of ₹ 5.00 per Ordinary Share of ₹ 1/- each. The record date fixed for the purpose of determining entitlement of the Members for the Interim Dividend is Tuesday, 23rd February, 2021 and such Dividend will be paid on Wednesday, 10th March, 2021 to those Members entitled thereto.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</si>
</sst>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quot;Rs.&quot;\ #,##0;&quot;Rs.&quot;\ \-#,##0"/>
    <numFmt numFmtId="166" formatCode="_ &quot;Rs.&quot;\ * #,##0.00_ ;_ &quot;Rs.&quot;\ * \-#,##0.00_ ;_ &quot;Rs.&quot;\ * &quot;-&quot;??_ ;_ @_ "/>
    <numFmt numFmtId="167" formatCode="0.00_);\(0.00\)"/>
    <numFmt numFmtId="168" formatCode="0_);\(0\)"/>
    <numFmt numFmtId="169" formatCode="0.0%"/>
    <numFmt numFmtId="170" formatCode="#.#"/>
    <numFmt numFmtId="171" formatCode="#,##0.00;\(#,##0.00\)"/>
    <numFmt numFmtId="172" formatCode="_(* #,##0_);_(* \(#,##0\);_(* &quot;-&quot;??_);_(@_)"/>
    <numFmt numFmtId="173" formatCode="&quot;£&quot;#,##0;\-&quot;£&quot;#,##0"/>
    <numFmt numFmtId="174" formatCode="&quot;£&quot;#,##0;[Red]\-&quot;£&quot;#,##0"/>
    <numFmt numFmtId="175" formatCode="0.00000000000"/>
    <numFmt numFmtId="176" formatCode="0.000"/>
    <numFmt numFmtId="177" formatCode="0.0000000000000"/>
    <numFmt numFmtId="178" formatCode="0.000000000000"/>
  </numFmts>
  <fonts count="103">
    <font>
      <sz val="10"/>
      <name val="Arial"/>
      <family val="0"/>
    </font>
    <font>
      <sz val="11"/>
      <color indexed="8"/>
      <name val="Calibri"/>
      <family val="2"/>
    </font>
    <font>
      <sz val="10"/>
      <name val="Rupee Foradian"/>
      <family val="2"/>
    </font>
    <font>
      <sz val="9"/>
      <name val="Arial"/>
      <family val="2"/>
    </font>
    <font>
      <b/>
      <sz val="12"/>
      <name val="Arial"/>
      <family val="2"/>
    </font>
    <font>
      <b/>
      <sz val="10"/>
      <name val="Arial"/>
      <family val="2"/>
    </font>
    <font>
      <sz val="12"/>
      <name val="Arial"/>
      <family val="2"/>
    </font>
    <font>
      <b/>
      <sz val="10"/>
      <name val="Rupee Foradian"/>
      <family val="2"/>
    </font>
    <font>
      <sz val="11"/>
      <name val="Arial"/>
      <family val="2"/>
    </font>
    <font>
      <b/>
      <sz val="11"/>
      <name val="Arial"/>
      <family val="2"/>
    </font>
    <font>
      <b/>
      <sz val="18"/>
      <color indexed="56"/>
      <name val="Cambria"/>
      <family val="2"/>
    </font>
    <font>
      <sz val="10"/>
      <color indexed="8"/>
      <name val="Arial"/>
      <family val="2"/>
    </font>
    <font>
      <b/>
      <sz val="1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sz val="11"/>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sz val="11"/>
      <color indexed="8"/>
      <name val="Times New Roman"/>
      <family val="1"/>
    </font>
    <font>
      <b/>
      <sz val="11"/>
      <color indexed="16"/>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color indexed="8"/>
      <name val="Calibri"/>
      <family val="2"/>
    </font>
    <font>
      <sz val="11"/>
      <color indexed="10"/>
      <name val="Calibri"/>
      <family val="2"/>
    </font>
    <font>
      <b/>
      <u val="single"/>
      <sz val="10"/>
      <name val="Arial"/>
      <family val="2"/>
    </font>
    <font>
      <sz val="9.5"/>
      <name val="Arial"/>
      <family val="2"/>
    </font>
    <font>
      <sz val="10"/>
      <color indexed="8"/>
      <name val="Rupee Foradian"/>
      <family val="2"/>
    </font>
    <font>
      <sz val="16"/>
      <name val="Arial"/>
      <family val="2"/>
    </font>
    <font>
      <i/>
      <sz val="16"/>
      <name val="Arial"/>
      <family val="2"/>
    </font>
    <font>
      <strike/>
      <sz val="16"/>
      <name val="Arial"/>
      <family val="2"/>
    </font>
    <font>
      <sz val="11"/>
      <color indexed="8"/>
      <name val="Arial"/>
      <family val="2"/>
    </font>
    <font>
      <sz val="11"/>
      <color indexed="12"/>
      <name val="Arial"/>
      <family val="2"/>
    </font>
    <font>
      <i/>
      <sz val="11"/>
      <color indexed="12"/>
      <name val="Arial"/>
      <family val="2"/>
    </font>
    <font>
      <b/>
      <sz val="11"/>
      <color indexed="12"/>
      <name val="Arial"/>
      <family val="2"/>
    </font>
    <font>
      <b/>
      <sz val="11"/>
      <name val="Rupee Foradian"/>
      <family val="2"/>
    </font>
    <font>
      <i/>
      <sz val="10"/>
      <color indexed="10"/>
      <name val="Arial"/>
      <family val="2"/>
    </font>
    <font>
      <sz val="10"/>
      <color indexed="62"/>
      <name val="Arial"/>
      <family val="2"/>
    </font>
    <font>
      <b/>
      <sz val="11"/>
      <color indexed="10"/>
      <name val="Arial"/>
      <family val="2"/>
    </font>
    <font>
      <sz val="11"/>
      <color indexed="10"/>
      <name val="Arial"/>
      <family val="2"/>
    </font>
    <font>
      <sz val="16"/>
      <name val="Rupee Foradian"/>
      <family val="2"/>
    </font>
    <font>
      <sz val="9"/>
      <name val="Tahoma"/>
      <family val="2"/>
    </font>
    <font>
      <sz val="10"/>
      <name val="Calibri"/>
      <family val="2"/>
    </font>
    <font>
      <sz val="10"/>
      <color indexed="10"/>
      <name val="Calibri"/>
      <family val="2"/>
    </font>
    <font>
      <b/>
      <sz val="10"/>
      <color indexed="10"/>
      <name val="Calibri"/>
      <family val="2"/>
    </font>
    <font>
      <sz val="10"/>
      <color indexed="9"/>
      <name val="Calibri"/>
      <family val="2"/>
    </font>
    <font>
      <b/>
      <sz val="10"/>
      <name val="Calibri"/>
      <family val="2"/>
    </font>
    <font>
      <sz val="10"/>
      <color indexed="56"/>
      <name val="Calibri"/>
      <family val="2"/>
    </font>
    <font>
      <b/>
      <sz val="10"/>
      <color indexed="9"/>
      <name val="Calibri"/>
      <family val="2"/>
    </font>
    <font>
      <b/>
      <sz val="10"/>
      <color indexed="56"/>
      <name val="Calibri"/>
      <family val="2"/>
    </font>
    <font>
      <b/>
      <sz val="9.5"/>
      <name val="Calibri"/>
      <family val="2"/>
    </font>
    <font>
      <i/>
      <sz val="10"/>
      <name val="Calibri"/>
      <family val="2"/>
    </font>
    <font>
      <sz val="9"/>
      <name val="Calibri"/>
      <family val="2"/>
    </font>
    <font>
      <i/>
      <sz val="10"/>
      <color indexed="10"/>
      <name val="Calibri"/>
      <family val="2"/>
    </font>
    <font>
      <b/>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
      <i/>
      <sz val="10"/>
      <color rgb="FFFF0000"/>
      <name val="Arial"/>
      <family val="2"/>
    </font>
    <font>
      <sz val="10"/>
      <color theme="4" tint="-0.24997000396251678"/>
      <name val="Arial"/>
      <family val="2"/>
    </font>
    <font>
      <b/>
      <sz val="11"/>
      <color rgb="FFFF0000"/>
      <name val="Arial"/>
      <family val="2"/>
    </font>
    <font>
      <sz val="11"/>
      <color rgb="FFFF0000"/>
      <name val="Arial"/>
      <family val="2"/>
    </font>
    <font>
      <b/>
      <sz val="10"/>
      <color rgb="FFFF0000"/>
      <name val="Calibri"/>
      <family val="2"/>
    </font>
    <font>
      <sz val="10"/>
      <color theme="0"/>
      <name val="Calibri"/>
      <family val="2"/>
    </font>
    <font>
      <sz val="10"/>
      <color rgb="FFFF0000"/>
      <name val="Calibri"/>
      <family val="2"/>
    </font>
    <font>
      <b/>
      <sz val="10"/>
      <color theme="0"/>
      <name val="Calibri"/>
      <family val="2"/>
    </font>
    <font>
      <sz val="10"/>
      <color rgb="FF002060"/>
      <name val="Calibri"/>
      <family val="2"/>
    </font>
    <font>
      <sz val="10"/>
      <color theme="3" tint="-0.4999699890613556"/>
      <name val="Calibri"/>
      <family val="2"/>
    </font>
    <font>
      <b/>
      <sz val="10"/>
      <color rgb="FF002060"/>
      <name val="Calibri"/>
      <family val="2"/>
    </font>
    <font>
      <b/>
      <sz val="8"/>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bottom/>
    </border>
    <border>
      <left style="thin"/>
      <right/>
      <top style="thin"/>
      <bottom/>
    </border>
    <border>
      <left style="thin"/>
      <right/>
      <top/>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right/>
      <top style="thin">
        <color indexed="8"/>
      </top>
      <bottom/>
    </border>
    <border>
      <left/>
      <right style="thin"/>
      <top style="thin">
        <color indexed="8"/>
      </top>
      <bottom/>
    </border>
    <border>
      <left style="thin"/>
      <right/>
      <top style="thin">
        <color indexed="8"/>
      </top>
      <bottom/>
    </border>
  </borders>
  <cellStyleXfs count="1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1"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71"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1"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71"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71"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1"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71"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71"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1"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71" fillId="4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71" fillId="4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1"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72" fillId="4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73" fillId="45" borderId="1"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74" fillId="47" borderId="3"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0" fillId="0" borderId="0">
      <alignment/>
      <protection/>
    </xf>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4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78"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79"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80"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81" fillId="50" borderId="1"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82" fillId="0" borderId="1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83"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1"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0" fontId="0" fillId="0" borderId="0">
      <alignment/>
      <protection/>
    </xf>
    <xf numFmtId="0" fontId="0" fillId="0" borderId="0">
      <alignment/>
      <protection/>
    </xf>
    <xf numFmtId="173" fontId="29" fillId="0" borderId="0">
      <alignment/>
      <protection/>
    </xf>
    <xf numFmtId="173" fontId="29" fillId="0" borderId="0">
      <alignment/>
      <protection/>
    </xf>
    <xf numFmtId="0" fontId="1" fillId="0" borderId="0">
      <alignment/>
      <protection/>
    </xf>
    <xf numFmtId="0" fontId="70" fillId="0" borderId="0">
      <alignment/>
      <protection/>
    </xf>
    <xf numFmtId="0" fontId="1" fillId="0" borderId="0">
      <alignment/>
      <protection/>
    </xf>
    <xf numFmtId="173" fontId="29" fillId="0" borderId="0">
      <alignment/>
      <protection/>
    </xf>
    <xf numFmtId="173" fontId="29" fillId="0" borderId="0">
      <alignment/>
      <protection/>
    </xf>
    <xf numFmtId="0" fontId="0"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68" fontId="29" fillId="0" borderId="0">
      <alignment/>
      <protection/>
    </xf>
    <xf numFmtId="168" fontId="29" fillId="0" borderId="0">
      <alignment/>
      <protection/>
    </xf>
    <xf numFmtId="174" fontId="29" fillId="0" borderId="0">
      <alignment/>
      <protection/>
    </xf>
    <xf numFmtId="174" fontId="29" fillId="0" borderId="0">
      <alignment/>
      <protection/>
    </xf>
    <xf numFmtId="174" fontId="29" fillId="0" borderId="0">
      <alignment/>
      <protection/>
    </xf>
    <xf numFmtId="173" fontId="29" fillId="0" borderId="0">
      <alignment/>
      <protection/>
    </xf>
    <xf numFmtId="168" fontId="29" fillId="0" borderId="0">
      <alignment/>
      <protection/>
    </xf>
    <xf numFmtId="168" fontId="29"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75" fillId="0" borderId="0">
      <alignment/>
      <protection/>
    </xf>
    <xf numFmtId="0" fontId="70" fillId="0" borderId="0">
      <alignment/>
      <protection/>
    </xf>
    <xf numFmtId="0" fontId="70" fillId="0" borderId="0">
      <alignment/>
      <protection/>
    </xf>
    <xf numFmtId="0" fontId="1"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168"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68"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1" fontId="29" fillId="0" borderId="0">
      <alignment/>
      <protection/>
    </xf>
    <xf numFmtId="173" fontId="29" fillId="0" borderId="0">
      <alignment/>
      <protection/>
    </xf>
    <xf numFmtId="173" fontId="29" fillId="0" borderId="0">
      <alignment/>
      <protection/>
    </xf>
    <xf numFmtId="173" fontId="29" fillId="0" borderId="0">
      <alignment/>
      <protection/>
    </xf>
    <xf numFmtId="171"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173" fontId="29"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0" fontId="0" fillId="0" borderId="0">
      <alignment vertical="top"/>
      <protection/>
    </xf>
    <xf numFmtId="0" fontId="0" fillId="0" borderId="0">
      <alignment vertical="top"/>
      <protection/>
    </xf>
    <xf numFmtId="173" fontId="29" fillId="0" borderId="0">
      <alignment/>
      <protection/>
    </xf>
    <xf numFmtId="173"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173" fontId="29" fillId="0" borderId="0">
      <alignment/>
      <protection/>
    </xf>
    <xf numFmtId="0" fontId="70" fillId="0" borderId="0">
      <alignment/>
      <protection/>
    </xf>
    <xf numFmtId="168" fontId="29" fillId="0" borderId="0">
      <alignment/>
      <protection/>
    </xf>
    <xf numFmtId="168" fontId="29" fillId="0" borderId="0">
      <alignment/>
      <protection/>
    </xf>
    <xf numFmtId="0" fontId="0" fillId="0" borderId="0">
      <alignment/>
      <protection/>
    </xf>
    <xf numFmtId="168" fontId="29"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173" fontId="29" fillId="0" borderId="0">
      <alignment/>
      <protection/>
    </xf>
    <xf numFmtId="173" fontId="29" fillId="0" borderId="0">
      <alignment/>
      <protection/>
    </xf>
    <xf numFmtId="0" fontId="0" fillId="0" borderId="0">
      <alignment vertical="top"/>
      <protection/>
    </xf>
    <xf numFmtId="0" fontId="0" fillId="0" borderId="0">
      <alignment vertical="top"/>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172" fontId="29" fillId="0" borderId="0">
      <alignment/>
      <protection/>
    </xf>
    <xf numFmtId="168" fontId="29" fillId="0" borderId="0">
      <alignment/>
      <protection/>
    </xf>
    <xf numFmtId="168" fontId="29" fillId="0" borderId="0">
      <alignment/>
      <protection/>
    </xf>
    <xf numFmtId="0" fontId="0" fillId="0" borderId="0">
      <alignment/>
      <protection/>
    </xf>
    <xf numFmtId="171" fontId="2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168" fontId="29" fillId="0" borderId="0">
      <alignment/>
      <protection/>
    </xf>
    <xf numFmtId="168"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3" fontId="29" fillId="0" borderId="0">
      <alignment/>
      <protection/>
    </xf>
    <xf numFmtId="173" fontId="29" fillId="0" borderId="0">
      <alignment/>
      <protection/>
    </xf>
    <xf numFmtId="168" fontId="29" fillId="0" borderId="0">
      <alignment/>
      <protection/>
    </xf>
    <xf numFmtId="168" fontId="29" fillId="0" borderId="0">
      <alignment/>
      <protection/>
    </xf>
    <xf numFmtId="0" fontId="0" fillId="0" borderId="0">
      <alignment/>
      <protection/>
    </xf>
    <xf numFmtId="0" fontId="0" fillId="0" borderId="0">
      <alignment/>
      <protection/>
    </xf>
    <xf numFmtId="173" fontId="29" fillId="0" borderId="0">
      <alignment/>
      <protection/>
    </xf>
    <xf numFmtId="173" fontId="29"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165"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9" fillId="0" borderId="0">
      <alignment/>
      <protection/>
    </xf>
    <xf numFmtId="0" fontId="6" fillId="0" borderId="0">
      <alignment/>
      <protection/>
    </xf>
    <xf numFmtId="0" fontId="70" fillId="0" borderId="0">
      <alignment/>
      <protection/>
    </xf>
    <xf numFmtId="0" fontId="0" fillId="0" borderId="0">
      <alignment/>
      <protection/>
    </xf>
    <xf numFmtId="0" fontId="0" fillId="53" borderId="13"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0"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84" fillId="45" borderId="15"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40" fontId="31" fillId="55" borderId="0">
      <alignment horizontal="right"/>
      <protection/>
    </xf>
    <xf numFmtId="0" fontId="32" fillId="55" borderId="17">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 fontId="11" fillId="52" borderId="16" applyNumberFormat="0" applyProtection="0">
      <alignment vertical="center"/>
    </xf>
    <xf numFmtId="4" fontId="33" fillId="52" borderId="16" applyNumberFormat="0" applyProtection="0">
      <alignment vertical="center"/>
    </xf>
    <xf numFmtId="4" fontId="11" fillId="52" borderId="16" applyNumberFormat="0" applyProtection="0">
      <alignment horizontal="left" vertical="center" indent="1"/>
    </xf>
    <xf numFmtId="4" fontId="11" fillId="52"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 borderId="16" applyNumberFormat="0" applyProtection="0">
      <alignment horizontal="right" vertical="center"/>
    </xf>
    <xf numFmtId="4" fontId="11" fillId="17" borderId="16" applyNumberFormat="0" applyProtection="0">
      <alignment horizontal="right" vertical="center"/>
    </xf>
    <xf numFmtId="4" fontId="11" fillId="37" borderId="16" applyNumberFormat="0" applyProtection="0">
      <alignment horizontal="right" vertical="center"/>
    </xf>
    <xf numFmtId="4" fontId="11" fillId="23" borderId="16" applyNumberFormat="0" applyProtection="0">
      <alignment horizontal="right" vertical="center"/>
    </xf>
    <xf numFmtId="4" fontId="11" fillId="33" borderId="16" applyNumberFormat="0" applyProtection="0">
      <alignment horizontal="right" vertical="center"/>
    </xf>
    <xf numFmtId="4" fontId="11" fillId="43" borderId="16" applyNumberFormat="0" applyProtection="0">
      <alignment horizontal="right" vertical="center"/>
    </xf>
    <xf numFmtId="4" fontId="11" fillId="39" borderId="16" applyNumberFormat="0" applyProtection="0">
      <alignment horizontal="right" vertical="center"/>
    </xf>
    <xf numFmtId="4" fontId="11" fillId="56" borderId="16" applyNumberFormat="0" applyProtection="0">
      <alignment horizontal="right" vertical="center"/>
    </xf>
    <xf numFmtId="4" fontId="11" fillId="19" borderId="16" applyNumberFormat="0" applyProtection="0">
      <alignment horizontal="right" vertical="center"/>
    </xf>
    <xf numFmtId="4" fontId="34" fillId="57" borderId="16" applyNumberFormat="0" applyProtection="0">
      <alignment horizontal="left" vertical="center" indent="1"/>
    </xf>
    <xf numFmtId="4" fontId="11" fillId="58" borderId="18" applyNumberFormat="0" applyProtection="0">
      <alignment horizontal="left" vertical="center" indent="1"/>
    </xf>
    <xf numFmtId="4" fontId="35" fillId="59" borderId="0"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8" borderId="16" applyNumberFormat="0" applyProtection="0">
      <alignment horizontal="left" vertical="center" indent="1"/>
    </xf>
    <xf numFmtId="4" fontId="11"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4" borderId="16" applyNumberFormat="0" applyProtection="0">
      <alignment vertical="center"/>
    </xf>
    <xf numFmtId="4" fontId="33" fillId="54" borderId="16" applyNumberFormat="0" applyProtection="0">
      <alignment vertical="center"/>
    </xf>
    <xf numFmtId="4" fontId="11" fillId="54" borderId="16" applyNumberFormat="0" applyProtection="0">
      <alignment horizontal="left" vertical="center" indent="1"/>
    </xf>
    <xf numFmtId="4" fontId="11" fillId="54" borderId="16" applyNumberFormat="0" applyProtection="0">
      <alignment horizontal="left" vertical="center" indent="1"/>
    </xf>
    <xf numFmtId="4" fontId="11" fillId="58" borderId="16" applyNumberFormat="0" applyProtection="0">
      <alignment horizontal="right" vertical="center"/>
    </xf>
    <xf numFmtId="4" fontId="33" fillId="58" borderId="16" applyNumberFormat="0" applyProtection="0">
      <alignment horizontal="right" vertical="center"/>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36" fillId="0" borderId="0">
      <alignment/>
      <protection/>
    </xf>
    <xf numFmtId="4" fontId="37" fillId="58" borderId="16" applyNumberFormat="0" applyProtection="0">
      <alignment horizontal="righ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6" fillId="0" borderId="19"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8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928">
    <xf numFmtId="0" fontId="0" fillId="0" borderId="0" xfId="0" applyAlignment="1">
      <alignment/>
    </xf>
    <xf numFmtId="2" fontId="5" fillId="0" borderId="21" xfId="689" applyNumberFormat="1" applyFont="1" applyFill="1" applyBorder="1" applyAlignment="1">
      <alignment horizontal="right" vertical="top"/>
      <protection/>
    </xf>
    <xf numFmtId="2" fontId="5" fillId="0" borderId="21" xfId="689" applyNumberFormat="1" applyFont="1" applyFill="1" applyBorder="1" applyAlignment="1">
      <alignment horizontal="right"/>
      <protection/>
    </xf>
    <xf numFmtId="0" fontId="0" fillId="0" borderId="0" xfId="689" applyFont="1" applyAlignment="1">
      <alignment/>
      <protection/>
    </xf>
    <xf numFmtId="0" fontId="5" fillId="0" borderId="0" xfId="689" applyNumberFormat="1" applyFont="1" applyAlignment="1">
      <alignment/>
      <protection/>
    </xf>
    <xf numFmtId="2" fontId="0" fillId="0" borderId="0" xfId="689" applyNumberFormat="1" applyFont="1">
      <alignment/>
      <protection/>
    </xf>
    <xf numFmtId="0" fontId="40" fillId="0" borderId="0" xfId="689" applyNumberFormat="1" applyFont="1" applyAlignment="1">
      <alignment/>
      <protection/>
    </xf>
    <xf numFmtId="0" fontId="0" fillId="0" borderId="0" xfId="689" applyNumberFormat="1" applyFont="1" applyAlignment="1" quotePrefix="1">
      <alignment vertical="top"/>
      <protection/>
    </xf>
    <xf numFmtId="0" fontId="0" fillId="0" borderId="0" xfId="689" applyFont="1" applyAlignment="1">
      <alignment horizontal="justify" vertical="top" wrapText="1"/>
      <protection/>
    </xf>
    <xf numFmtId="0" fontId="0" fillId="0" borderId="0" xfId="689" applyFont="1" applyAlignment="1">
      <alignment vertical="top"/>
      <protection/>
    </xf>
    <xf numFmtId="0" fontId="0" fillId="0" borderId="0" xfId="689" applyNumberFormat="1" applyFont="1" applyAlignment="1">
      <alignment/>
      <protection/>
    </xf>
    <xf numFmtId="0" fontId="0" fillId="0" borderId="0" xfId="689" applyFont="1" applyAlignment="1">
      <alignment horizontal="center"/>
      <protection/>
    </xf>
    <xf numFmtId="0" fontId="0" fillId="0" borderId="0" xfId="689" applyFont="1" applyAlignment="1" quotePrefix="1">
      <alignment/>
      <protection/>
    </xf>
    <xf numFmtId="0" fontId="0" fillId="0" borderId="0" xfId="689" applyNumberFormat="1" applyFont="1" applyAlignment="1">
      <alignment vertical="top"/>
      <protection/>
    </xf>
    <xf numFmtId="0" fontId="0" fillId="0" borderId="0" xfId="689" applyNumberFormat="1" applyFont="1" applyAlignment="1">
      <alignment horizontal="center" vertical="top"/>
      <protection/>
    </xf>
    <xf numFmtId="2" fontId="0" fillId="0" borderId="0" xfId="689" applyNumberFormat="1" applyFont="1" applyAlignment="1">
      <alignment vertical="top"/>
      <protection/>
    </xf>
    <xf numFmtId="0" fontId="0" fillId="0" borderId="0" xfId="689" applyFont="1" applyAlignment="1" quotePrefix="1">
      <alignment vertical="top"/>
      <protection/>
    </xf>
    <xf numFmtId="0" fontId="0" fillId="0" borderId="0" xfId="689" applyFont="1">
      <alignment/>
      <protection/>
    </xf>
    <xf numFmtId="2" fontId="0" fillId="0" borderId="0" xfId="689" applyNumberFormat="1" applyFont="1" applyAlignment="1">
      <alignment/>
      <protection/>
    </xf>
    <xf numFmtId="0" fontId="5" fillId="0" borderId="22" xfId="689" applyFont="1" applyBorder="1" applyAlignment="1">
      <alignment/>
      <protection/>
    </xf>
    <xf numFmtId="0" fontId="8" fillId="0" borderId="0" xfId="689" applyFont="1" applyBorder="1" applyAlignment="1">
      <alignment/>
      <protection/>
    </xf>
    <xf numFmtId="0" fontId="8" fillId="0" borderId="0" xfId="689" applyFont="1" applyBorder="1" applyAlignment="1" quotePrefix="1">
      <alignment/>
      <protection/>
    </xf>
    <xf numFmtId="167" fontId="8" fillId="0" borderId="21" xfId="689" applyNumberFormat="1" applyFont="1" applyBorder="1" applyAlignment="1">
      <alignment horizontal="right"/>
      <protection/>
    </xf>
    <xf numFmtId="0" fontId="8" fillId="0" borderId="17" xfId="689" applyFont="1" applyBorder="1" applyAlignment="1">
      <alignment/>
      <protection/>
    </xf>
    <xf numFmtId="0" fontId="8" fillId="0" borderId="0" xfId="689" applyFont="1" applyBorder="1" applyAlignment="1">
      <alignment vertical="top"/>
      <protection/>
    </xf>
    <xf numFmtId="0" fontId="8" fillId="0" borderId="0" xfId="689" applyFont="1" applyFill="1" applyBorder="1" applyAlignment="1">
      <alignment horizontal="center" vertical="top"/>
      <protection/>
    </xf>
    <xf numFmtId="0" fontId="8" fillId="0" borderId="0" xfId="689" applyFont="1" applyFill="1" applyBorder="1" applyAlignment="1">
      <alignment vertical="top" wrapText="1"/>
      <protection/>
    </xf>
    <xf numFmtId="167" fontId="8" fillId="0" borderId="21" xfId="689" applyNumberFormat="1" applyFont="1" applyFill="1" applyBorder="1" applyAlignment="1">
      <alignment horizontal="right"/>
      <protection/>
    </xf>
    <xf numFmtId="0" fontId="8" fillId="0" borderId="0" xfId="689" applyFont="1" applyFill="1" applyBorder="1" applyAlignment="1">
      <alignment horizontal="center" vertical="top" wrapText="1"/>
      <protection/>
    </xf>
    <xf numFmtId="2" fontId="5" fillId="0" borderId="21" xfId="689" applyNumberFormat="1" applyFont="1" applyFill="1" applyBorder="1" applyAlignment="1">
      <alignment horizontal="right" wrapText="1"/>
      <protection/>
    </xf>
    <xf numFmtId="167" fontId="5" fillId="0" borderId="21" xfId="689" applyNumberFormat="1" applyFont="1" applyFill="1" applyBorder="1" applyAlignment="1">
      <alignment horizontal="right" vertical="top"/>
      <protection/>
    </xf>
    <xf numFmtId="167" fontId="5" fillId="0" borderId="21" xfId="689" applyNumberFormat="1" applyFont="1" applyFill="1" applyBorder="1" applyAlignment="1">
      <alignment horizontal="right"/>
      <protection/>
    </xf>
    <xf numFmtId="2" fontId="5" fillId="0" borderId="23" xfId="689" applyNumberFormat="1" applyFont="1" applyFill="1" applyBorder="1" applyAlignment="1">
      <alignment horizontal="right" vertical="top"/>
      <protection/>
    </xf>
    <xf numFmtId="0" fontId="5" fillId="0" borderId="21" xfId="689" applyFont="1" applyFill="1" applyBorder="1" applyAlignment="1">
      <alignment horizontal="right" vertical="center" wrapText="1"/>
      <protection/>
    </xf>
    <xf numFmtId="167" fontId="9" fillId="0" borderId="24" xfId="439" applyNumberFormat="1" applyFont="1" applyBorder="1" applyAlignment="1">
      <alignment horizontal="right"/>
    </xf>
    <xf numFmtId="0" fontId="9" fillId="0" borderId="0" xfId="689" applyFont="1" applyBorder="1" applyAlignment="1">
      <alignment/>
      <protection/>
    </xf>
    <xf numFmtId="0" fontId="3" fillId="61" borderId="0" xfId="0" applyFont="1" applyFill="1" applyAlignment="1">
      <alignment/>
    </xf>
    <xf numFmtId="0" fontId="4" fillId="61" borderId="0" xfId="0" applyFont="1" applyFill="1" applyBorder="1" applyAlignment="1">
      <alignment/>
    </xf>
    <xf numFmtId="0" fontId="4" fillId="61" borderId="0" xfId="0" applyFont="1" applyFill="1" applyBorder="1" applyAlignment="1">
      <alignment horizontal="center"/>
    </xf>
    <xf numFmtId="0" fontId="3" fillId="61" borderId="23" xfId="0" applyFont="1" applyFill="1" applyBorder="1" applyAlignment="1">
      <alignment/>
    </xf>
    <xf numFmtId="167" fontId="3" fillId="61" borderId="0" xfId="0" applyNumberFormat="1" applyFont="1" applyFill="1" applyBorder="1" applyAlignment="1">
      <alignment/>
    </xf>
    <xf numFmtId="0" fontId="3" fillId="61" borderId="0" xfId="0" applyFont="1" applyFill="1" applyBorder="1" applyAlignment="1">
      <alignment/>
    </xf>
    <xf numFmtId="168" fontId="3" fillId="61" borderId="17" xfId="0" applyNumberFormat="1" applyFont="1" applyFill="1" applyBorder="1" applyAlignment="1">
      <alignment horizontal="center"/>
    </xf>
    <xf numFmtId="2" fontId="3" fillId="61" borderId="0" xfId="0" applyNumberFormat="1" applyFont="1" applyFill="1" applyBorder="1" applyAlignment="1">
      <alignment horizontal="center"/>
    </xf>
    <xf numFmtId="2" fontId="4" fillId="61" borderId="23" xfId="0" applyNumberFormat="1" applyFont="1" applyFill="1" applyBorder="1" applyAlignment="1">
      <alignment vertical="center"/>
    </xf>
    <xf numFmtId="2" fontId="4" fillId="61" borderId="0" xfId="0" applyNumberFormat="1" applyFont="1" applyFill="1" applyBorder="1" applyAlignment="1">
      <alignment vertical="center"/>
    </xf>
    <xf numFmtId="2" fontId="4" fillId="61" borderId="17" xfId="0" applyNumberFormat="1" applyFont="1" applyFill="1" applyBorder="1" applyAlignment="1">
      <alignment vertical="center"/>
    </xf>
    <xf numFmtId="2" fontId="4" fillId="61" borderId="0" xfId="0" applyNumberFormat="1" applyFont="1" applyFill="1" applyBorder="1" applyAlignment="1">
      <alignment horizontal="center" vertical="center"/>
    </xf>
    <xf numFmtId="2" fontId="4" fillId="61" borderId="23" xfId="0" applyNumberFormat="1" applyFont="1" applyFill="1" applyBorder="1" applyAlignment="1">
      <alignment vertical="top"/>
    </xf>
    <xf numFmtId="2" fontId="4" fillId="61" borderId="0" xfId="0" applyNumberFormat="1" applyFont="1" applyFill="1" applyBorder="1" applyAlignment="1">
      <alignment vertical="top"/>
    </xf>
    <xf numFmtId="2" fontId="4" fillId="61" borderId="17" xfId="0" applyNumberFormat="1" applyFont="1" applyFill="1" applyBorder="1" applyAlignment="1">
      <alignment vertical="top"/>
    </xf>
    <xf numFmtId="2" fontId="4" fillId="61" borderId="0" xfId="0" applyNumberFormat="1" applyFont="1" applyFill="1" applyBorder="1" applyAlignment="1">
      <alignment horizontal="left" vertical="top"/>
    </xf>
    <xf numFmtId="0" fontId="0" fillId="61" borderId="25" xfId="0" applyFont="1" applyFill="1" applyBorder="1" applyAlignment="1">
      <alignment/>
    </xf>
    <xf numFmtId="0" fontId="0" fillId="61" borderId="26" xfId="0" applyFont="1" applyFill="1" applyBorder="1" applyAlignment="1">
      <alignment/>
    </xf>
    <xf numFmtId="0" fontId="7" fillId="61" borderId="27" xfId="0" applyFont="1" applyFill="1" applyBorder="1" applyAlignment="1">
      <alignment horizontal="right"/>
    </xf>
    <xf numFmtId="2" fontId="0" fillId="61" borderId="0" xfId="0" applyNumberFormat="1" applyFont="1" applyFill="1" applyBorder="1" applyAlignment="1">
      <alignment horizontal="center"/>
    </xf>
    <xf numFmtId="0" fontId="7" fillId="61" borderId="0" xfId="0" applyFont="1" applyFill="1" applyBorder="1" applyAlignment="1">
      <alignment horizontal="right"/>
    </xf>
    <xf numFmtId="0" fontId="88" fillId="61" borderId="0" xfId="0" applyFont="1" applyFill="1" applyAlignment="1">
      <alignment/>
    </xf>
    <xf numFmtId="0" fontId="89" fillId="61" borderId="24" xfId="0" applyFont="1" applyFill="1" applyBorder="1" applyAlignment="1">
      <alignment/>
    </xf>
    <xf numFmtId="0" fontId="89" fillId="61" borderId="24" xfId="0" applyFont="1" applyFill="1" applyBorder="1" applyAlignment="1">
      <alignment horizontal="right"/>
    </xf>
    <xf numFmtId="0" fontId="89" fillId="61" borderId="21" xfId="0" applyFont="1" applyFill="1" applyBorder="1" applyAlignment="1">
      <alignment/>
    </xf>
    <xf numFmtId="0" fontId="89" fillId="61" borderId="21" xfId="0" applyFont="1" applyFill="1" applyBorder="1" applyAlignment="1">
      <alignment horizontal="right"/>
    </xf>
    <xf numFmtId="0" fontId="5" fillId="61" borderId="21" xfId="0" applyFont="1" applyFill="1" applyBorder="1" applyAlignment="1">
      <alignment horizontal="right"/>
    </xf>
    <xf numFmtId="0" fontId="89" fillId="61" borderId="28" xfId="0" applyFont="1" applyFill="1" applyBorder="1" applyAlignment="1">
      <alignment/>
    </xf>
    <xf numFmtId="0" fontId="89" fillId="61" borderId="28" xfId="0" applyFont="1" applyFill="1" applyBorder="1" applyAlignment="1">
      <alignment horizontal="right"/>
    </xf>
    <xf numFmtId="0" fontId="5" fillId="61" borderId="28" xfId="0" applyFont="1" applyFill="1" applyBorder="1" applyAlignment="1">
      <alignment horizontal="right"/>
    </xf>
    <xf numFmtId="0" fontId="88" fillId="61" borderId="24" xfId="0" applyFont="1" applyFill="1" applyBorder="1" applyAlignment="1">
      <alignment horizontal="center" vertical="center"/>
    </xf>
    <xf numFmtId="0" fontId="88" fillId="61" borderId="24" xfId="0" applyFont="1" applyFill="1" applyBorder="1" applyAlignment="1">
      <alignment wrapText="1"/>
    </xf>
    <xf numFmtId="2" fontId="88" fillId="61" borderId="24" xfId="439" applyNumberFormat="1" applyFont="1" applyFill="1" applyBorder="1" applyAlignment="1">
      <alignment/>
    </xf>
    <xf numFmtId="0" fontId="88" fillId="61" borderId="21" xfId="0" applyFont="1" applyFill="1" applyBorder="1" applyAlignment="1">
      <alignment horizontal="center" vertical="center"/>
    </xf>
    <xf numFmtId="0" fontId="88" fillId="61" borderId="21" xfId="0" applyFont="1" applyFill="1" applyBorder="1" applyAlignment="1">
      <alignment wrapText="1"/>
    </xf>
    <xf numFmtId="2" fontId="88" fillId="61" borderId="21" xfId="439" applyNumberFormat="1" applyFont="1" applyFill="1" applyBorder="1" applyAlignment="1">
      <alignment vertical="center"/>
    </xf>
    <xf numFmtId="2" fontId="88" fillId="61" borderId="21" xfId="439" applyNumberFormat="1" applyFont="1" applyFill="1" applyBorder="1" applyAlignment="1">
      <alignment horizontal="right" vertical="center"/>
    </xf>
    <xf numFmtId="2" fontId="88" fillId="61" borderId="21" xfId="439" applyNumberFormat="1" applyFont="1" applyFill="1" applyBorder="1" applyAlignment="1">
      <alignment/>
    </xf>
    <xf numFmtId="43" fontId="88" fillId="61" borderId="23" xfId="439" applyFont="1" applyFill="1" applyBorder="1" applyAlignment="1">
      <alignment/>
    </xf>
    <xf numFmtId="43" fontId="88" fillId="61" borderId="21" xfId="439" applyFont="1" applyFill="1" applyBorder="1" applyAlignment="1">
      <alignment/>
    </xf>
    <xf numFmtId="0" fontId="90" fillId="61" borderId="0" xfId="0" applyFont="1" applyFill="1" applyAlignment="1">
      <alignment/>
    </xf>
    <xf numFmtId="0" fontId="88" fillId="61" borderId="21" xfId="0" applyFont="1" applyFill="1" applyBorder="1" applyAlignment="1">
      <alignment/>
    </xf>
    <xf numFmtId="2" fontId="88" fillId="61" borderId="21" xfId="439" applyNumberFormat="1" applyFont="1" applyFill="1" applyBorder="1" applyAlignment="1">
      <alignment/>
    </xf>
    <xf numFmtId="0" fontId="88" fillId="61" borderId="28" xfId="0" applyFont="1" applyFill="1" applyBorder="1" applyAlignment="1">
      <alignment/>
    </xf>
    <xf numFmtId="2" fontId="88" fillId="61" borderId="28" xfId="439" applyNumberFormat="1" applyFont="1" applyFill="1" applyBorder="1" applyAlignment="1">
      <alignment/>
    </xf>
    <xf numFmtId="2" fontId="88" fillId="61" borderId="28" xfId="439" applyNumberFormat="1" applyFont="1" applyFill="1" applyBorder="1" applyAlignment="1">
      <alignment/>
    </xf>
    <xf numFmtId="0" fontId="0" fillId="61" borderId="0" xfId="0" applyFont="1" applyFill="1" applyAlignment="1">
      <alignment horizontal="justify" vertical="top" wrapText="1"/>
    </xf>
    <xf numFmtId="0" fontId="88" fillId="61" borderId="0" xfId="0" applyFont="1" applyFill="1" applyAlignment="1">
      <alignment horizontal="justify" vertical="top" wrapText="1"/>
    </xf>
    <xf numFmtId="0" fontId="91" fillId="61" borderId="0" xfId="0" applyFont="1" applyFill="1" applyAlignment="1">
      <alignment horizontal="justify" vertical="top" wrapText="1"/>
    </xf>
    <xf numFmtId="0" fontId="92" fillId="61" borderId="0" xfId="0" applyFont="1" applyFill="1" applyAlignment="1">
      <alignment/>
    </xf>
    <xf numFmtId="0" fontId="92" fillId="61" borderId="0" xfId="689" applyFont="1" applyFill="1" applyAlignment="1">
      <alignment/>
      <protection/>
    </xf>
    <xf numFmtId="0" fontId="0" fillId="61" borderId="0" xfId="689" applyNumberFormat="1" applyFont="1" applyFill="1" applyAlignment="1">
      <alignment/>
      <protection/>
    </xf>
    <xf numFmtId="0" fontId="0" fillId="61" borderId="0" xfId="689" applyFont="1" applyFill="1" applyAlignment="1">
      <alignment/>
      <protection/>
    </xf>
    <xf numFmtId="0" fontId="0" fillId="61" borderId="0" xfId="689" applyNumberFormat="1" applyFont="1" applyFill="1" applyAlignment="1">
      <alignment horizontal="right"/>
      <protection/>
    </xf>
    <xf numFmtId="0" fontId="92" fillId="61" borderId="0" xfId="689" applyNumberFormat="1" applyFont="1" applyFill="1" applyAlignment="1">
      <alignment horizontal="right"/>
      <protection/>
    </xf>
    <xf numFmtId="0" fontId="41" fillId="61" borderId="0" xfId="689" applyFont="1" applyFill="1" applyAlignment="1">
      <alignment horizontal="left"/>
      <protection/>
    </xf>
    <xf numFmtId="0" fontId="0" fillId="61" borderId="0" xfId="689" applyFont="1" applyFill="1" applyAlignment="1">
      <alignment horizontal="left"/>
      <protection/>
    </xf>
    <xf numFmtId="0" fontId="41" fillId="61" borderId="0" xfId="689" applyNumberFormat="1" applyFont="1" applyFill="1" applyAlignment="1">
      <alignment horizontal="right"/>
      <protection/>
    </xf>
    <xf numFmtId="0" fontId="92" fillId="61" borderId="0" xfId="689" applyFont="1" applyFill="1" applyAlignment="1">
      <alignment horizontal="left"/>
      <protection/>
    </xf>
    <xf numFmtId="0" fontId="0" fillId="61" borderId="0" xfId="0" applyFont="1" applyFill="1" applyAlignment="1">
      <alignment/>
    </xf>
    <xf numFmtId="0" fontId="43" fillId="0" borderId="0" xfId="0" applyFont="1" applyFill="1" applyBorder="1" applyAlignment="1">
      <alignment horizontal="justify" vertical="top" wrapText="1"/>
    </xf>
    <xf numFmtId="169" fontId="44" fillId="0" borderId="0" xfId="1030" applyNumberFormat="1" applyFont="1" applyFill="1" applyBorder="1" applyAlignment="1">
      <alignment horizontal="justify" vertical="top" wrapText="1"/>
    </xf>
    <xf numFmtId="0" fontId="43" fillId="0" borderId="0" xfId="0" applyFont="1" applyFill="1" applyAlignment="1">
      <alignment horizontal="justify" vertical="top" wrapText="1"/>
    </xf>
    <xf numFmtId="0" fontId="43" fillId="0" borderId="0" xfId="0" applyFont="1" applyFill="1" applyAlignment="1">
      <alignment horizontal="justify" vertical="top"/>
    </xf>
    <xf numFmtId="0" fontId="43" fillId="0" borderId="0" xfId="0" applyFont="1" applyFill="1" applyBorder="1" applyAlignment="1">
      <alignment horizontal="left" vertical="top" wrapText="1"/>
    </xf>
    <xf numFmtId="2" fontId="43" fillId="0" borderId="0" xfId="0" applyNumberFormat="1" applyFont="1" applyBorder="1" applyAlignment="1">
      <alignment vertical="center"/>
    </xf>
    <xf numFmtId="167" fontId="43" fillId="55" borderId="0" xfId="0" applyNumberFormat="1" applyFont="1" applyFill="1" applyBorder="1" applyAlignment="1">
      <alignment horizontal="right" vertical="center"/>
    </xf>
    <xf numFmtId="167" fontId="43" fillId="0" borderId="0" xfId="0" applyNumberFormat="1" applyFont="1" applyFill="1" applyBorder="1" applyAlignment="1">
      <alignment horizontal="right" vertical="center"/>
    </xf>
    <xf numFmtId="167" fontId="43" fillId="0" borderId="0" xfId="0" applyNumberFormat="1" applyFont="1" applyFill="1" applyAlignment="1">
      <alignment horizontal="center"/>
    </xf>
    <xf numFmtId="0" fontId="43" fillId="0" borderId="0" xfId="0" applyFont="1" applyFill="1" applyAlignment="1">
      <alignment horizontal="center"/>
    </xf>
    <xf numFmtId="0" fontId="43" fillId="0" borderId="0" xfId="0" applyFont="1" applyBorder="1" applyAlignment="1">
      <alignment/>
    </xf>
    <xf numFmtId="0" fontId="43" fillId="0" borderId="23" xfId="0" applyFont="1" applyBorder="1" applyAlignment="1">
      <alignment/>
    </xf>
    <xf numFmtId="0" fontId="43" fillId="0" borderId="17" xfId="0" applyFont="1" applyBorder="1" applyAlignment="1">
      <alignment/>
    </xf>
    <xf numFmtId="168" fontId="43" fillId="0" borderId="23" xfId="0" applyNumberFormat="1" applyFont="1" applyBorder="1" applyAlignment="1">
      <alignment horizontal="center"/>
    </xf>
    <xf numFmtId="2" fontId="12" fillId="0" borderId="21" xfId="0" applyNumberFormat="1" applyFont="1" applyFill="1" applyBorder="1" applyAlignment="1">
      <alignment horizontal="right" vertical="center"/>
    </xf>
    <xf numFmtId="167" fontId="12" fillId="0" borderId="21" xfId="0" applyNumberFormat="1" applyFont="1" applyFill="1" applyBorder="1" applyAlignment="1">
      <alignment horizontal="right" vertical="center"/>
    </xf>
    <xf numFmtId="167" fontId="12" fillId="0" borderId="21" xfId="0" applyNumberFormat="1" applyFont="1" applyBorder="1" applyAlignment="1">
      <alignment horizontal="right" vertical="center"/>
    </xf>
    <xf numFmtId="168" fontId="43" fillId="0" borderId="25" xfId="0" applyNumberFormat="1" applyFont="1" applyBorder="1" applyAlignment="1">
      <alignment horizontal="center"/>
    </xf>
    <xf numFmtId="2" fontId="12" fillId="0" borderId="28" xfId="0" applyNumberFormat="1" applyFont="1" applyFill="1" applyBorder="1" applyAlignment="1">
      <alignment horizontal="right" vertical="center"/>
    </xf>
    <xf numFmtId="0" fontId="12" fillId="0" borderId="28" xfId="0" applyFont="1" applyBorder="1" applyAlignment="1">
      <alignment horizontal="right" vertical="center" wrapText="1"/>
    </xf>
    <xf numFmtId="0" fontId="43" fillId="0" borderId="28" xfId="0" applyFont="1" applyBorder="1" applyAlignment="1">
      <alignment horizontal="right" vertical="center"/>
    </xf>
    <xf numFmtId="0" fontId="43" fillId="0" borderId="29" xfId="0" applyFont="1" applyBorder="1" applyAlignment="1">
      <alignment/>
    </xf>
    <xf numFmtId="0" fontId="12" fillId="0" borderId="30" xfId="0" applyFont="1" applyBorder="1" applyAlignment="1">
      <alignment/>
    </xf>
    <xf numFmtId="0" fontId="43" fillId="0" borderId="30" xfId="0" applyFont="1" applyBorder="1" applyAlignment="1">
      <alignment/>
    </xf>
    <xf numFmtId="0" fontId="43" fillId="0" borderId="31" xfId="0" applyFont="1" applyBorder="1" applyAlignment="1">
      <alignment/>
    </xf>
    <xf numFmtId="168" fontId="43" fillId="0" borderId="28" xfId="0" applyNumberFormat="1" applyFont="1" applyBorder="1" applyAlignment="1">
      <alignment horizontal="center"/>
    </xf>
    <xf numFmtId="168" fontId="43" fillId="0" borderId="29" xfId="0" applyNumberFormat="1" applyFont="1" applyFill="1" applyBorder="1" applyAlignment="1">
      <alignment horizontal="right" vertical="center"/>
    </xf>
    <xf numFmtId="0" fontId="43" fillId="0" borderId="23" xfId="0" applyFont="1" applyBorder="1" applyAlignment="1">
      <alignment vertical="center"/>
    </xf>
    <xf numFmtId="0" fontId="43" fillId="0" borderId="0" xfId="0" applyFont="1" applyBorder="1" applyAlignment="1">
      <alignment vertical="center"/>
    </xf>
    <xf numFmtId="168" fontId="43" fillId="0" borderId="21" xfId="0" applyNumberFormat="1" applyFont="1" applyBorder="1" applyAlignment="1">
      <alignment horizontal="center"/>
    </xf>
    <xf numFmtId="2" fontId="43" fillId="0" borderId="23" xfId="0" applyNumberFormat="1" applyFont="1" applyFill="1" applyBorder="1" applyAlignment="1">
      <alignment horizontal="right" vertical="center"/>
    </xf>
    <xf numFmtId="168" fontId="43" fillId="0" borderId="21" xfId="0" applyNumberFormat="1" applyFont="1" applyBorder="1" applyAlignment="1">
      <alignment horizontal="center" vertical="center"/>
    </xf>
    <xf numFmtId="0" fontId="43" fillId="0" borderId="21" xfId="0" applyNumberFormat="1" applyFont="1" applyBorder="1" applyAlignment="1">
      <alignment vertical="center"/>
    </xf>
    <xf numFmtId="0" fontId="43" fillId="0" borderId="0" xfId="0" applyNumberFormat="1" applyFont="1" applyBorder="1" applyAlignment="1">
      <alignment vertical="center"/>
    </xf>
    <xf numFmtId="168" fontId="43" fillId="0" borderId="28" xfId="0" applyNumberFormat="1" applyFont="1" applyBorder="1" applyAlignment="1">
      <alignment horizontal="center" vertical="center"/>
    </xf>
    <xf numFmtId="0" fontId="43" fillId="0" borderId="29" xfId="0" applyNumberFormat="1" applyFont="1" applyBorder="1" applyAlignment="1">
      <alignment vertical="center"/>
    </xf>
    <xf numFmtId="0" fontId="43" fillId="0" borderId="30" xfId="0" applyNumberFormat="1" applyFont="1" applyBorder="1" applyAlignment="1">
      <alignment vertical="center"/>
    </xf>
    <xf numFmtId="0" fontId="43" fillId="0" borderId="30" xfId="0" applyFont="1" applyBorder="1" applyAlignment="1">
      <alignment vertical="center"/>
    </xf>
    <xf numFmtId="0" fontId="43" fillId="0" borderId="31" xfId="0" applyFont="1" applyBorder="1" applyAlignment="1">
      <alignment vertical="center"/>
    </xf>
    <xf numFmtId="168" fontId="43" fillId="0" borderId="32" xfId="0" applyNumberFormat="1" applyFont="1" applyBorder="1" applyAlignment="1">
      <alignment horizontal="center" vertical="center"/>
    </xf>
    <xf numFmtId="0" fontId="43" fillId="0" borderId="22" xfId="0" applyFont="1" applyBorder="1" applyAlignment="1">
      <alignment/>
    </xf>
    <xf numFmtId="0" fontId="43" fillId="0" borderId="33" xfId="0" applyFont="1" applyBorder="1" applyAlignment="1">
      <alignment/>
    </xf>
    <xf numFmtId="0" fontId="43" fillId="0" borderId="24" xfId="0" applyFont="1" applyBorder="1" applyAlignment="1">
      <alignment/>
    </xf>
    <xf numFmtId="0" fontId="43" fillId="0" borderId="23" xfId="0" applyNumberFormat="1" applyFont="1" applyFill="1" applyBorder="1" applyAlignment="1">
      <alignment vertical="top"/>
    </xf>
    <xf numFmtId="0" fontId="43" fillId="0" borderId="23" xfId="0" applyNumberFormat="1" applyFont="1" applyFill="1" applyBorder="1" applyAlignment="1">
      <alignment vertical="center"/>
    </xf>
    <xf numFmtId="0" fontId="43" fillId="0" borderId="23" xfId="0" applyNumberFormat="1" applyFont="1" applyBorder="1" applyAlignment="1">
      <alignment vertical="center"/>
    </xf>
    <xf numFmtId="0" fontId="43" fillId="0" borderId="17" xfId="0" applyFont="1" applyBorder="1" applyAlignment="1">
      <alignment vertical="center"/>
    </xf>
    <xf numFmtId="0" fontId="43" fillId="0" borderId="21" xfId="0" applyFont="1" applyBorder="1" applyAlignment="1">
      <alignment vertical="center"/>
    </xf>
    <xf numFmtId="43" fontId="43" fillId="0" borderId="23" xfId="439" applyFont="1" applyFill="1" applyBorder="1" applyAlignment="1">
      <alignment horizontal="right" vertical="center"/>
    </xf>
    <xf numFmtId="43" fontId="43" fillId="0" borderId="21" xfId="439" applyFont="1" applyFill="1" applyBorder="1" applyAlignment="1">
      <alignment horizontal="right" vertical="center"/>
    </xf>
    <xf numFmtId="168" fontId="43" fillId="0" borderId="21" xfId="0" applyNumberFormat="1" applyFont="1" applyBorder="1" applyAlignment="1">
      <alignment horizontal="center" vertical="top"/>
    </xf>
    <xf numFmtId="2" fontId="43" fillId="0" borderId="21" xfId="0" applyNumberFormat="1" applyFont="1" applyBorder="1" applyAlignment="1">
      <alignment vertical="center"/>
    </xf>
    <xf numFmtId="2" fontId="43" fillId="0" borderId="17" xfId="0" applyNumberFormat="1" applyFont="1" applyBorder="1" applyAlignment="1">
      <alignment vertical="center"/>
    </xf>
    <xf numFmtId="2" fontId="43" fillId="0" borderId="23" xfId="0" applyNumberFormat="1" applyFont="1" applyBorder="1" applyAlignment="1" quotePrefix="1">
      <alignment horizontal="center" vertical="center"/>
    </xf>
    <xf numFmtId="2" fontId="43" fillId="0" borderId="25" xfId="0" applyNumberFormat="1" applyFont="1" applyBorder="1" applyAlignment="1" quotePrefix="1">
      <alignment horizontal="center" vertical="center"/>
    </xf>
    <xf numFmtId="2" fontId="43" fillId="0" borderId="26" xfId="0" applyNumberFormat="1" applyFont="1" applyBorder="1" applyAlignment="1">
      <alignment vertical="center"/>
    </xf>
    <xf numFmtId="2" fontId="43" fillId="0" borderId="27" xfId="0" applyNumberFormat="1" applyFont="1" applyBorder="1" applyAlignment="1">
      <alignment vertical="center"/>
    </xf>
    <xf numFmtId="168" fontId="43" fillId="0" borderId="32" xfId="0" applyNumberFormat="1" applyFont="1" applyFill="1" applyBorder="1" applyAlignment="1">
      <alignment horizontal="right" vertical="center"/>
    </xf>
    <xf numFmtId="2" fontId="43" fillId="0" borderId="21" xfId="0" applyNumberFormat="1" applyFont="1" applyFill="1" applyBorder="1" applyAlignment="1">
      <alignment horizontal="right" vertical="center"/>
    </xf>
    <xf numFmtId="0" fontId="43" fillId="0" borderId="0" xfId="0" applyFont="1" applyFill="1" applyAlignment="1">
      <alignment vertical="top" wrapText="1"/>
    </xf>
    <xf numFmtId="0" fontId="43" fillId="0" borderId="0" xfId="0" applyFont="1" applyFill="1" applyBorder="1" applyAlignment="1">
      <alignment vertical="top" wrapText="1"/>
    </xf>
    <xf numFmtId="0" fontId="12" fillId="0" borderId="0" xfId="0" applyFont="1" applyFill="1" applyBorder="1" applyAlignment="1">
      <alignment vertical="top" wrapText="1"/>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0" xfId="0" applyFont="1" applyFill="1" applyAlignment="1">
      <alignment horizontal="left" vertical="top" wrapText="1"/>
    </xf>
    <xf numFmtId="0" fontId="0" fillId="0" borderId="0" xfId="0" applyNumberFormat="1" applyFont="1" applyAlignment="1">
      <alignment/>
    </xf>
    <xf numFmtId="2" fontId="0" fillId="0" borderId="0" xfId="0" applyNumberFormat="1" applyFont="1" applyAlignment="1">
      <alignment/>
    </xf>
    <xf numFmtId="0" fontId="0" fillId="0" borderId="0" xfId="0" applyFont="1" applyAlignment="1" quotePrefix="1">
      <alignment/>
    </xf>
    <xf numFmtId="0" fontId="45" fillId="0" borderId="29" xfId="0" applyNumberFormat="1" applyFont="1" applyFill="1" applyBorder="1" applyAlignment="1">
      <alignment vertical="center"/>
    </xf>
    <xf numFmtId="0" fontId="45" fillId="0" borderId="30" xfId="0" applyNumberFormat="1" applyFont="1" applyFill="1" applyBorder="1" applyAlignment="1">
      <alignment vertical="center"/>
    </xf>
    <xf numFmtId="0" fontId="45" fillId="0" borderId="30" xfId="0" applyFont="1" applyFill="1" applyBorder="1" applyAlignment="1">
      <alignment vertical="center"/>
    </xf>
    <xf numFmtId="168" fontId="45" fillId="0" borderId="32" xfId="0" applyNumberFormat="1" applyFont="1" applyFill="1" applyBorder="1" applyAlignment="1">
      <alignment horizontal="center" vertical="center"/>
    </xf>
    <xf numFmtId="0" fontId="43" fillId="0" borderId="23" xfId="0" applyNumberFormat="1" applyFont="1" applyFill="1" applyBorder="1" applyAlignment="1">
      <alignment horizontal="left" vertical="center"/>
    </xf>
    <xf numFmtId="2" fontId="5" fillId="0" borderId="0" xfId="689" applyNumberFormat="1" applyFont="1" applyFill="1" applyBorder="1" applyAlignment="1">
      <alignment horizontal="right" wrapText="1"/>
      <protection/>
    </xf>
    <xf numFmtId="167" fontId="5" fillId="0" borderId="0" xfId="689" applyNumberFormat="1" applyFont="1" applyBorder="1" applyAlignment="1">
      <alignment horizontal="right" vertical="top"/>
      <protection/>
    </xf>
    <xf numFmtId="2" fontId="5" fillId="0" borderId="0" xfId="0" applyNumberFormat="1" applyFont="1" applyFill="1" applyBorder="1" applyAlignment="1">
      <alignment horizontal="right" vertical="center"/>
    </xf>
    <xf numFmtId="0" fontId="43" fillId="0" borderId="0" xfId="0" applyNumberFormat="1" applyFont="1" applyFill="1" applyBorder="1" applyAlignment="1">
      <alignment vertical="center"/>
    </xf>
    <xf numFmtId="43" fontId="8" fillId="0" borderId="21" xfId="439" applyFont="1" applyBorder="1" applyAlignment="1">
      <alignment horizontal="right"/>
    </xf>
    <xf numFmtId="167" fontId="12" fillId="0" borderId="0" xfId="0" applyNumberFormat="1" applyFont="1" applyFill="1" applyBorder="1" applyAlignment="1">
      <alignment horizontal="right" wrapText="1"/>
    </xf>
    <xf numFmtId="167" fontId="12" fillId="0" borderId="0" xfId="0" applyNumberFormat="1" applyFont="1" applyFill="1" applyBorder="1" applyAlignment="1">
      <alignment horizontal="right" vertical="center" wrapText="1"/>
    </xf>
    <xf numFmtId="2" fontId="12" fillId="0" borderId="0" xfId="0" applyNumberFormat="1" applyFont="1" applyFill="1" applyBorder="1" applyAlignment="1">
      <alignment horizontal="right" vertical="center"/>
    </xf>
    <xf numFmtId="0" fontId="43" fillId="0" borderId="0" xfId="0" applyFont="1" applyFill="1" applyBorder="1" applyAlignment="1">
      <alignment horizontal="right" vertical="center"/>
    </xf>
    <xf numFmtId="168" fontId="43" fillId="0" borderId="0" xfId="0" applyNumberFormat="1" applyFont="1" applyFill="1" applyBorder="1" applyAlignment="1">
      <alignment horizontal="right" vertical="center"/>
    </xf>
    <xf numFmtId="2" fontId="43" fillId="0" borderId="0" xfId="0" applyNumberFormat="1" applyFont="1" applyFill="1" applyBorder="1" applyAlignment="1">
      <alignment horizontal="right" vertical="center"/>
    </xf>
    <xf numFmtId="167" fontId="45"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43" fontId="43" fillId="0" borderId="0" xfId="439" applyFont="1" applyFill="1" applyBorder="1" applyAlignment="1">
      <alignment horizontal="right" vertical="center"/>
    </xf>
    <xf numFmtId="2" fontId="12" fillId="0" borderId="0" xfId="0" applyNumberFormat="1" applyFont="1" applyFill="1" applyBorder="1" applyAlignment="1">
      <alignment vertical="top"/>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right" wrapText="1"/>
    </xf>
    <xf numFmtId="167" fontId="12" fillId="0" borderId="0" xfId="0" applyNumberFormat="1" applyFont="1" applyFill="1" applyBorder="1" applyAlignment="1">
      <alignment horizontal="right"/>
    </xf>
    <xf numFmtId="167" fontId="43" fillId="0" borderId="0" xfId="0" applyNumberFormat="1" applyFont="1" applyFill="1" applyBorder="1" applyAlignment="1">
      <alignment horizontal="right"/>
    </xf>
    <xf numFmtId="2" fontId="43" fillId="0" borderId="0" xfId="439" applyNumberFormat="1" applyFont="1" applyFill="1" applyBorder="1" applyAlignment="1" quotePrefix="1">
      <alignment horizontal="right" vertical="top"/>
    </xf>
    <xf numFmtId="2" fontId="5" fillId="0" borderId="23" xfId="0" applyNumberFormat="1" applyFont="1" applyFill="1" applyBorder="1" applyAlignment="1">
      <alignment horizontal="right" vertical="center"/>
    </xf>
    <xf numFmtId="0" fontId="5" fillId="0" borderId="23" xfId="689" applyFont="1" applyBorder="1" applyAlignment="1">
      <alignment horizontal="right" vertical="center" wrapText="1"/>
      <protection/>
    </xf>
    <xf numFmtId="167" fontId="8" fillId="0" borderId="23" xfId="689" applyNumberFormat="1" applyFont="1" applyBorder="1" applyAlignment="1">
      <alignment horizontal="right"/>
      <protection/>
    </xf>
    <xf numFmtId="167" fontId="8" fillId="61" borderId="23" xfId="689" applyNumberFormat="1" applyFont="1" applyFill="1" applyBorder="1" applyAlignment="1">
      <alignment horizontal="right"/>
      <protection/>
    </xf>
    <xf numFmtId="167" fontId="8" fillId="0" borderId="23" xfId="689" applyNumberFormat="1" applyFont="1" applyBorder="1" applyAlignment="1">
      <alignment horizontal="right" vertical="top"/>
      <protection/>
    </xf>
    <xf numFmtId="167" fontId="8" fillId="0" borderId="23" xfId="689" applyNumberFormat="1" applyFont="1" applyBorder="1" applyAlignment="1">
      <alignment horizontal="right" vertical="center"/>
      <protection/>
    </xf>
    <xf numFmtId="167" fontId="8" fillId="0" borderId="23" xfId="689" applyNumberFormat="1" applyFont="1" applyFill="1" applyBorder="1" applyAlignment="1">
      <alignment horizontal="right"/>
      <protection/>
    </xf>
    <xf numFmtId="43" fontId="8" fillId="0" borderId="23" xfId="439" applyFont="1" applyBorder="1" applyAlignment="1">
      <alignment horizontal="right"/>
    </xf>
    <xf numFmtId="169" fontId="9" fillId="0" borderId="0" xfId="1030" applyNumberFormat="1" applyFont="1" applyBorder="1" applyAlignment="1">
      <alignment/>
    </xf>
    <xf numFmtId="2" fontId="5" fillId="0" borderId="0" xfId="689" applyNumberFormat="1" applyFont="1" applyFill="1" applyBorder="1" applyAlignment="1">
      <alignment horizontal="right" vertical="top"/>
      <protection/>
    </xf>
    <xf numFmtId="167" fontId="8" fillId="0" borderId="0" xfId="689" applyNumberFormat="1" applyFont="1" applyBorder="1" applyAlignment="1">
      <alignment horizontal="right" vertical="center"/>
      <protection/>
    </xf>
    <xf numFmtId="167" fontId="9" fillId="0" borderId="0" xfId="439" applyNumberFormat="1" applyFont="1" applyBorder="1" applyAlignment="1">
      <alignment horizontal="right"/>
    </xf>
    <xf numFmtId="169" fontId="9" fillId="0" borderId="23" xfId="1030" applyNumberFormat="1" applyFont="1" applyBorder="1" applyAlignment="1">
      <alignment/>
    </xf>
    <xf numFmtId="2" fontId="5" fillId="0" borderId="23" xfId="689" applyNumberFormat="1" applyFont="1" applyFill="1" applyBorder="1" applyAlignment="1">
      <alignment horizontal="right" wrapText="1"/>
      <protection/>
    </xf>
    <xf numFmtId="167" fontId="5" fillId="0" borderId="23" xfId="689" applyNumberFormat="1" applyFont="1" applyBorder="1" applyAlignment="1">
      <alignment horizontal="right" vertical="top"/>
      <protection/>
    </xf>
    <xf numFmtId="167" fontId="9" fillId="0" borderId="23" xfId="439" applyNumberFormat="1" applyFont="1" applyBorder="1" applyAlignment="1">
      <alignment horizontal="right"/>
    </xf>
    <xf numFmtId="168" fontId="45" fillId="0" borderId="21" xfId="0" applyNumberFormat="1" applyFont="1" applyBorder="1" applyAlignment="1">
      <alignment horizontal="center" vertical="center"/>
    </xf>
    <xf numFmtId="0" fontId="43" fillId="0" borderId="23" xfId="0" applyNumberFormat="1" applyFont="1" applyFill="1" applyBorder="1" applyAlignment="1">
      <alignment horizontal="right" vertical="top" wrapText="1"/>
    </xf>
    <xf numFmtId="0" fontId="12" fillId="0" borderId="23" xfId="0" applyFont="1" applyBorder="1" applyAlignment="1">
      <alignment/>
    </xf>
    <xf numFmtId="2" fontId="12" fillId="0" borderId="21" xfId="0" applyNumberFormat="1" applyFont="1" applyFill="1" applyBorder="1" applyAlignment="1">
      <alignment horizontal="right"/>
    </xf>
    <xf numFmtId="2" fontId="12" fillId="0" borderId="21" xfId="0" applyNumberFormat="1" applyFont="1" applyFill="1" applyBorder="1" applyAlignment="1">
      <alignment horizontal="right" wrapText="1"/>
    </xf>
    <xf numFmtId="2" fontId="12" fillId="0" borderId="26" xfId="0" applyNumberFormat="1" applyFont="1" applyFill="1" applyBorder="1" applyAlignment="1">
      <alignment horizontal="left" vertical="center"/>
    </xf>
    <xf numFmtId="2" fontId="43" fillId="0" borderId="0" xfId="0" applyNumberFormat="1" applyFont="1" applyBorder="1" applyAlignment="1">
      <alignment horizontal="justify" vertical="top"/>
    </xf>
    <xf numFmtId="168" fontId="43" fillId="0" borderId="0" xfId="0" applyNumberFormat="1" applyFont="1" applyBorder="1" applyAlignment="1">
      <alignment horizontal="justify" vertical="top"/>
    </xf>
    <xf numFmtId="167" fontId="43" fillId="55" borderId="0" xfId="0" applyNumberFormat="1" applyFont="1" applyFill="1" applyBorder="1" applyAlignment="1">
      <alignment horizontal="justify" vertical="top"/>
    </xf>
    <xf numFmtId="0" fontId="12" fillId="0" borderId="0" xfId="0" applyFont="1" applyFill="1" applyBorder="1" applyAlignment="1">
      <alignment horizontal="justify" vertical="top"/>
    </xf>
    <xf numFmtId="0" fontId="43" fillId="0" borderId="0" xfId="0" applyFont="1" applyFill="1" applyBorder="1" applyAlignment="1">
      <alignment horizontal="justify" vertical="top"/>
    </xf>
    <xf numFmtId="168" fontId="43" fillId="0" borderId="0" xfId="0" applyNumberFormat="1" applyFont="1" applyFill="1" applyBorder="1" applyAlignment="1">
      <alignment horizontal="justify" vertical="top"/>
    </xf>
    <xf numFmtId="167" fontId="43" fillId="0" borderId="0" xfId="0" applyNumberFormat="1" applyFont="1" applyFill="1" applyBorder="1" applyAlignment="1">
      <alignment horizontal="justify" vertical="top"/>
    </xf>
    <xf numFmtId="2" fontId="43" fillId="0" borderId="0" xfId="0" applyNumberFormat="1" applyFont="1" applyBorder="1" applyAlignment="1" quotePrefix="1">
      <alignment horizontal="justify" vertical="top"/>
    </xf>
    <xf numFmtId="2" fontId="12" fillId="0" borderId="0" xfId="0" applyNumberFormat="1" applyFont="1" applyBorder="1" applyAlignment="1">
      <alignment vertical="center"/>
    </xf>
    <xf numFmtId="2" fontId="12" fillId="0" borderId="0" xfId="0" applyNumberFormat="1" applyFont="1" applyFill="1" applyBorder="1" applyAlignment="1">
      <alignment/>
    </xf>
    <xf numFmtId="2" fontId="12" fillId="0" borderId="0" xfId="0" applyNumberFormat="1" applyFont="1" applyFill="1" applyBorder="1" applyAlignment="1">
      <alignment horizontal="left" vertical="center"/>
    </xf>
    <xf numFmtId="167" fontId="8" fillId="0" borderId="0" xfId="689" applyNumberFormat="1" applyFont="1" applyBorder="1" applyAlignment="1">
      <alignment horizontal="right"/>
      <protection/>
    </xf>
    <xf numFmtId="167" fontId="8" fillId="61" borderId="0" xfId="689" applyNumberFormat="1" applyFont="1" applyFill="1" applyBorder="1" applyAlignment="1">
      <alignment horizontal="right"/>
      <protection/>
    </xf>
    <xf numFmtId="167" fontId="8" fillId="0" borderId="0" xfId="689" applyNumberFormat="1" applyFont="1" applyBorder="1" applyAlignment="1">
      <alignment horizontal="right" vertical="top"/>
      <protection/>
    </xf>
    <xf numFmtId="167" fontId="8" fillId="0" borderId="0" xfId="689" applyNumberFormat="1" applyFont="1" applyFill="1" applyBorder="1" applyAlignment="1">
      <alignment horizontal="right"/>
      <protection/>
    </xf>
    <xf numFmtId="43" fontId="8" fillId="0" borderId="0" xfId="439" applyFont="1" applyBorder="1" applyAlignment="1">
      <alignment horizontal="right"/>
    </xf>
    <xf numFmtId="43" fontId="8" fillId="0" borderId="21" xfId="439" applyFont="1" applyBorder="1" applyAlignment="1">
      <alignment horizontal="right" vertical="center"/>
    </xf>
    <xf numFmtId="0" fontId="43" fillId="0" borderId="0" xfId="0" applyFont="1" applyFill="1" applyBorder="1" applyAlignment="1">
      <alignment horizontal="right" vertical="top"/>
    </xf>
    <xf numFmtId="168" fontId="43" fillId="0" borderId="21" xfId="0" applyNumberFormat="1" applyFont="1" applyFill="1" applyBorder="1" applyAlignment="1">
      <alignment horizontal="center" vertical="center"/>
    </xf>
    <xf numFmtId="168" fontId="12" fillId="0" borderId="23" xfId="0" applyNumberFormat="1" applyFont="1" applyBorder="1" applyAlignment="1">
      <alignment horizontal="right"/>
    </xf>
    <xf numFmtId="43" fontId="43" fillId="0" borderId="23" xfId="439" applyFont="1" applyBorder="1" applyAlignment="1">
      <alignment horizontal="center" vertical="center"/>
    </xf>
    <xf numFmtId="43" fontId="43" fillId="0" borderId="28" xfId="439" applyFont="1" applyFill="1" applyBorder="1" applyAlignment="1">
      <alignment horizontal="right" vertical="center"/>
    </xf>
    <xf numFmtId="2" fontId="5" fillId="0" borderId="24" xfId="689" applyNumberFormat="1" applyFont="1" applyFill="1" applyBorder="1" applyAlignment="1">
      <alignment horizontal="right"/>
      <protection/>
    </xf>
    <xf numFmtId="0" fontId="5" fillId="0" borderId="17" xfId="689" applyFont="1" applyBorder="1" applyAlignment="1">
      <alignment horizontal="right" vertical="center" wrapText="1"/>
      <protection/>
    </xf>
    <xf numFmtId="167" fontId="8" fillId="0" borderId="17" xfId="689" applyNumberFormat="1" applyFont="1" applyBorder="1" applyAlignment="1">
      <alignment horizontal="right"/>
      <protection/>
    </xf>
    <xf numFmtId="43" fontId="8" fillId="0" borderId="17" xfId="439" applyFont="1" applyBorder="1" applyAlignment="1">
      <alignment horizontal="right" vertical="center"/>
    </xf>
    <xf numFmtId="167" fontId="8" fillId="0" borderId="17" xfId="689" applyNumberFormat="1" applyFont="1" applyFill="1" applyBorder="1" applyAlignment="1">
      <alignment horizontal="right"/>
      <protection/>
    </xf>
    <xf numFmtId="43" fontId="8" fillId="0" borderId="17" xfId="439" applyFont="1" applyBorder="1" applyAlignment="1">
      <alignment horizontal="right"/>
    </xf>
    <xf numFmtId="0" fontId="8" fillId="0" borderId="21" xfId="689" applyFont="1" applyBorder="1" applyAlignment="1" quotePrefix="1">
      <alignment/>
      <protection/>
    </xf>
    <xf numFmtId="0" fontId="8" fillId="0" borderId="21" xfId="689" applyFont="1" applyBorder="1" applyAlignment="1">
      <alignment/>
      <protection/>
    </xf>
    <xf numFmtId="167" fontId="9" fillId="0" borderId="24" xfId="443" applyNumberFormat="1" applyFont="1" applyBorder="1" applyAlignment="1">
      <alignment horizontal="right"/>
    </xf>
    <xf numFmtId="167" fontId="8" fillId="0" borderId="21" xfId="689" applyNumberFormat="1" applyFont="1" applyBorder="1" applyAlignment="1" quotePrefix="1">
      <alignment/>
      <protection/>
    </xf>
    <xf numFmtId="167" fontId="8" fillId="0" borderId="21" xfId="689" applyNumberFormat="1" applyFont="1" applyBorder="1" applyAlignment="1">
      <alignment/>
      <protection/>
    </xf>
    <xf numFmtId="168" fontId="12" fillId="0" borderId="23" xfId="0" applyNumberFormat="1" applyFont="1" applyBorder="1" applyAlignment="1">
      <alignment horizontal="right" wrapText="1"/>
    </xf>
    <xf numFmtId="2" fontId="5" fillId="0" borderId="24" xfId="689" applyNumberFormat="1" applyFont="1" applyFill="1" applyBorder="1" applyAlignment="1">
      <alignment horizontal="right" wrapText="1"/>
      <protection/>
    </xf>
    <xf numFmtId="167" fontId="8" fillId="0" borderId="17" xfId="689" applyNumberFormat="1" applyFont="1" applyFill="1" applyBorder="1" applyAlignment="1">
      <alignment horizontal="right" vertical="center"/>
      <protection/>
    </xf>
    <xf numFmtId="0" fontId="8" fillId="0" borderId="21" xfId="689" applyFont="1" applyFill="1" applyBorder="1" applyAlignment="1">
      <alignment/>
      <protection/>
    </xf>
    <xf numFmtId="2" fontId="43" fillId="0" borderId="28" xfId="0" applyNumberFormat="1" applyFont="1" applyFill="1" applyBorder="1" applyAlignment="1">
      <alignment horizontal="right" vertical="center"/>
    </xf>
    <xf numFmtId="2" fontId="43" fillId="0" borderId="24" xfId="439" applyNumberFormat="1" applyFont="1" applyFill="1" applyBorder="1" applyAlignment="1">
      <alignment horizontal="right" vertical="center"/>
    </xf>
    <xf numFmtId="2" fontId="43" fillId="0" borderId="24" xfId="0" applyNumberFormat="1" applyFont="1" applyFill="1" applyBorder="1" applyAlignment="1">
      <alignment horizontal="right" vertical="center"/>
    </xf>
    <xf numFmtId="2" fontId="43" fillId="0" borderId="28" xfId="439" applyNumberFormat="1" applyFont="1" applyFill="1" applyBorder="1" applyAlignment="1">
      <alignment horizontal="right" vertical="center"/>
    </xf>
    <xf numFmtId="2" fontId="43" fillId="0" borderId="29" xfId="0" applyNumberFormat="1" applyFont="1" applyFill="1" applyBorder="1" applyAlignment="1">
      <alignment horizontal="right" vertical="center"/>
    </xf>
    <xf numFmtId="2" fontId="43" fillId="0" borderId="32" xfId="0" applyNumberFormat="1" applyFont="1" applyFill="1" applyBorder="1" applyAlignment="1">
      <alignment horizontal="right" vertical="center"/>
    </xf>
    <xf numFmtId="2" fontId="43" fillId="0" borderId="21" xfId="439" applyNumberFormat="1" applyFont="1" applyFill="1" applyBorder="1" applyAlignment="1">
      <alignment horizontal="right" vertical="center"/>
    </xf>
    <xf numFmtId="2" fontId="43" fillId="0" borderId="23" xfId="439" applyNumberFormat="1" applyFont="1" applyFill="1" applyBorder="1" applyAlignment="1">
      <alignment horizontal="right" vertical="center"/>
    </xf>
    <xf numFmtId="2" fontId="45" fillId="0" borderId="29" xfId="0" applyNumberFormat="1" applyFont="1" applyFill="1" applyBorder="1" applyAlignment="1">
      <alignment horizontal="right" vertical="center"/>
    </xf>
    <xf numFmtId="2" fontId="43" fillId="0" borderId="23" xfId="439" applyNumberFormat="1" applyFont="1" applyFill="1" applyBorder="1" applyAlignment="1">
      <alignment horizontal="right"/>
    </xf>
    <xf numFmtId="2" fontId="43" fillId="0" borderId="23" xfId="0" applyNumberFormat="1" applyFont="1" applyFill="1" applyBorder="1" applyAlignment="1">
      <alignment horizontal="right"/>
    </xf>
    <xf numFmtId="2" fontId="43" fillId="0" borderId="21" xfId="0" applyNumberFormat="1" applyFont="1" applyFill="1" applyBorder="1" applyAlignment="1">
      <alignment horizontal="right"/>
    </xf>
    <xf numFmtId="2" fontId="45" fillId="0" borderId="23" xfId="439" applyNumberFormat="1" applyFont="1" applyFill="1" applyBorder="1" applyAlignment="1">
      <alignment horizontal="right" vertical="center"/>
    </xf>
    <xf numFmtId="2" fontId="43" fillId="0" borderId="23" xfId="439" applyNumberFormat="1" applyFont="1" applyFill="1" applyBorder="1" applyAlignment="1" quotePrefix="1">
      <alignment horizontal="right" vertical="top"/>
    </xf>
    <xf numFmtId="2" fontId="43" fillId="0" borderId="21" xfId="439" applyNumberFormat="1" applyFont="1" applyFill="1" applyBorder="1" applyAlignment="1" quotePrefix="1">
      <alignment horizontal="right" vertical="top"/>
    </xf>
    <xf numFmtId="2" fontId="43" fillId="0" borderId="21" xfId="439" applyNumberFormat="1" applyFont="1" applyBorder="1" applyAlignment="1">
      <alignment horizontal="right" vertical="center"/>
    </xf>
    <xf numFmtId="2" fontId="43" fillId="0" borderId="29" xfId="439" applyNumberFormat="1" applyFont="1" applyBorder="1" applyAlignment="1">
      <alignment horizontal="right" vertical="center"/>
    </xf>
    <xf numFmtId="2" fontId="43" fillId="0" borderId="23" xfId="439" applyNumberFormat="1" applyFont="1" applyBorder="1" applyAlignment="1">
      <alignment horizontal="right"/>
    </xf>
    <xf numFmtId="2" fontId="45" fillId="0" borderId="29" xfId="439" applyNumberFormat="1" applyFont="1" applyFill="1" applyBorder="1" applyAlignment="1">
      <alignment horizontal="right" vertical="center"/>
    </xf>
    <xf numFmtId="2" fontId="43" fillId="0" borderId="23" xfId="439" applyNumberFormat="1" applyFont="1" applyBorder="1" applyAlignment="1">
      <alignment horizontal="right" vertical="center"/>
    </xf>
    <xf numFmtId="2" fontId="45" fillId="0" borderId="23" xfId="439" applyNumberFormat="1" applyFont="1" applyBorder="1" applyAlignment="1">
      <alignment horizontal="right" vertical="center"/>
    </xf>
    <xf numFmtId="2" fontId="43" fillId="0" borderId="23" xfId="439" applyNumberFormat="1" applyFont="1" applyBorder="1" applyAlignment="1">
      <alignment horizontal="right" vertical="top"/>
    </xf>
    <xf numFmtId="43" fontId="43" fillId="0" borderId="21" xfId="439" applyFont="1" applyBorder="1" applyAlignment="1">
      <alignment horizontal="right" vertical="center"/>
    </xf>
    <xf numFmtId="43" fontId="43" fillId="0" borderId="21" xfId="439" applyFont="1" applyBorder="1" applyAlignment="1">
      <alignment vertical="center"/>
    </xf>
    <xf numFmtId="43" fontId="43" fillId="0" borderId="23" xfId="439" applyFont="1" applyFill="1" applyBorder="1" applyAlignment="1">
      <alignment vertical="center"/>
    </xf>
    <xf numFmtId="43" fontId="43" fillId="0" borderId="21" xfId="439" applyFont="1" applyFill="1" applyBorder="1" applyAlignment="1">
      <alignment vertical="center"/>
    </xf>
    <xf numFmtId="2" fontId="12" fillId="0" borderId="24" xfId="0" applyNumberFormat="1" applyFont="1" applyFill="1" applyBorder="1" applyAlignment="1">
      <alignment horizontal="right" wrapText="1"/>
    </xf>
    <xf numFmtId="167" fontId="12" fillId="0" borderId="21" xfId="0" applyNumberFormat="1" applyFont="1" applyFill="1" applyBorder="1" applyAlignment="1">
      <alignment horizontal="right" vertical="center" wrapText="1"/>
    </xf>
    <xf numFmtId="2" fontId="12" fillId="0" borderId="21" xfId="0" applyNumberFormat="1" applyFont="1" applyFill="1" applyBorder="1" applyAlignment="1">
      <alignment horizontal="right" vertical="center" wrapText="1"/>
    </xf>
    <xf numFmtId="168" fontId="43" fillId="0" borderId="32" xfId="0" applyNumberFormat="1" applyFont="1" applyFill="1" applyBorder="1" applyAlignment="1">
      <alignment horizontal="right" vertical="center" wrapText="1"/>
    </xf>
    <xf numFmtId="2" fontId="43" fillId="0" borderId="21" xfId="0" applyNumberFormat="1" applyFont="1" applyFill="1" applyBorder="1" applyAlignment="1">
      <alignment horizontal="right" vertical="center" wrapText="1"/>
    </xf>
    <xf numFmtId="171" fontId="46" fillId="0" borderId="0" xfId="977" applyNumberFormat="1" applyFont="1" applyAlignment="1" quotePrefix="1">
      <alignment horizontal="left" vertical="center" wrapText="1" indent="2"/>
      <protection/>
    </xf>
    <xf numFmtId="167" fontId="8" fillId="0" borderId="17" xfId="689" applyNumberFormat="1" applyFont="1" applyBorder="1" applyAlignment="1" quotePrefix="1">
      <alignment/>
      <protection/>
    </xf>
    <xf numFmtId="167" fontId="8" fillId="0" borderId="21" xfId="689" applyNumberFormat="1" applyFont="1" applyBorder="1" applyAlignment="1" quotePrefix="1">
      <alignment vertical="center"/>
      <protection/>
    </xf>
    <xf numFmtId="0" fontId="43" fillId="0" borderId="0" xfId="0" applyFont="1" applyAlignment="1">
      <alignment/>
    </xf>
    <xf numFmtId="167" fontId="43" fillId="0" borderId="0" xfId="0" applyNumberFormat="1" applyFont="1" applyBorder="1" applyAlignment="1">
      <alignment/>
    </xf>
    <xf numFmtId="168" fontId="43" fillId="0" borderId="0" xfId="0" applyNumberFormat="1" applyFont="1" applyAlignment="1">
      <alignment horizontal="center"/>
    </xf>
    <xf numFmtId="2" fontId="43" fillId="0" borderId="0" xfId="0" applyNumberFormat="1" applyFont="1" applyFill="1" applyAlignment="1">
      <alignment horizontal="center"/>
    </xf>
    <xf numFmtId="0" fontId="43" fillId="0" borderId="0" xfId="0" applyFont="1" applyAlignment="1">
      <alignment/>
    </xf>
    <xf numFmtId="0" fontId="12" fillId="0" borderId="0" xfId="717" applyFont="1" applyFill="1" applyAlignment="1">
      <alignment horizontal="right" vertical="top"/>
      <protection/>
    </xf>
    <xf numFmtId="0" fontId="43" fillId="0" borderId="0" xfId="0" applyFont="1" applyBorder="1" applyAlignment="1">
      <alignment/>
    </xf>
    <xf numFmtId="0" fontId="12" fillId="0" borderId="26" xfId="717" applyFont="1" applyFill="1" applyBorder="1" applyAlignment="1">
      <alignment horizontal="right" vertical="top"/>
      <protection/>
    </xf>
    <xf numFmtId="2" fontId="43" fillId="0" borderId="28" xfId="0" applyNumberFormat="1" applyFont="1" applyFill="1" applyBorder="1" applyAlignment="1">
      <alignment horizontal="right" vertical="center" wrapText="1"/>
    </xf>
    <xf numFmtId="167" fontId="43" fillId="0" borderId="21" xfId="0" applyNumberFormat="1" applyFont="1" applyFill="1" applyBorder="1" applyAlignment="1">
      <alignment horizontal="right" vertical="center" wrapText="1"/>
    </xf>
    <xf numFmtId="167" fontId="43" fillId="0" borderId="28" xfId="0" applyNumberFormat="1" applyFont="1" applyFill="1" applyBorder="1" applyAlignment="1">
      <alignment horizontal="right" vertical="center" wrapText="1"/>
    </xf>
    <xf numFmtId="167" fontId="43" fillId="0" borderId="32" xfId="0" applyNumberFormat="1" applyFont="1" applyFill="1" applyBorder="1" applyAlignment="1">
      <alignment horizontal="right" vertical="center" wrapText="1"/>
    </xf>
    <xf numFmtId="167" fontId="45" fillId="0" borderId="32" xfId="0" applyNumberFormat="1" applyFont="1" applyFill="1" applyBorder="1" applyAlignment="1">
      <alignment horizontal="right" vertical="center" wrapText="1"/>
    </xf>
    <xf numFmtId="0" fontId="45" fillId="0" borderId="0" xfId="0" applyFont="1" applyAlignment="1">
      <alignment/>
    </xf>
    <xf numFmtId="43" fontId="43" fillId="0" borderId="21" xfId="443" applyFont="1" applyFill="1" applyBorder="1" applyAlignment="1">
      <alignment horizontal="right" vertical="center" wrapText="1"/>
    </xf>
    <xf numFmtId="167" fontId="43" fillId="0" borderId="21" xfId="0" applyNumberFormat="1" applyFont="1" applyFill="1" applyBorder="1" applyAlignment="1">
      <alignment horizontal="right" vertical="center"/>
    </xf>
    <xf numFmtId="0" fontId="43" fillId="0" borderId="0" xfId="0" applyFont="1" applyAlignment="1">
      <alignment horizontal="center"/>
    </xf>
    <xf numFmtId="2" fontId="43" fillId="0" borderId="33" xfId="0" applyNumberFormat="1" applyFont="1" applyBorder="1" applyAlignment="1" quotePrefix="1">
      <alignment vertical="center"/>
    </xf>
    <xf numFmtId="2" fontId="43" fillId="0" borderId="0" xfId="0" applyNumberFormat="1" applyFont="1" applyBorder="1" applyAlignment="1" quotePrefix="1">
      <alignment vertical="center"/>
    </xf>
    <xf numFmtId="0" fontId="43" fillId="0" borderId="0" xfId="0" applyFont="1" applyFill="1" applyAlignment="1">
      <alignment horizontal="justify"/>
    </xf>
    <xf numFmtId="0" fontId="43" fillId="0" borderId="0" xfId="0" applyFont="1" applyBorder="1" applyAlignment="1">
      <alignment horizontal="justify" vertical="top" wrapText="1"/>
    </xf>
    <xf numFmtId="169" fontId="44" fillId="0" borderId="0" xfId="1029" applyNumberFormat="1" applyFont="1" applyBorder="1" applyAlignment="1">
      <alignment horizontal="center" vertical="top" wrapText="1"/>
    </xf>
    <xf numFmtId="0" fontId="43" fillId="0" borderId="0" xfId="0" applyFont="1" applyAlignment="1">
      <alignment horizontal="center" vertical="top" wrapText="1"/>
    </xf>
    <xf numFmtId="0" fontId="12" fillId="0" borderId="0" xfId="0" applyNumberFormat="1" applyFont="1" applyFill="1" applyBorder="1" applyAlignment="1">
      <alignment vertical="top" wrapText="1"/>
    </xf>
    <xf numFmtId="169" fontId="43" fillId="0" borderId="0" xfId="0" applyNumberFormat="1" applyFont="1" applyAlignment="1">
      <alignment horizontal="center"/>
    </xf>
    <xf numFmtId="167" fontId="43" fillId="0" borderId="0" xfId="0" applyNumberFormat="1" applyFont="1" applyAlignment="1">
      <alignment horizontal="center"/>
    </xf>
    <xf numFmtId="0" fontId="0" fillId="0" borderId="29" xfId="689" applyFont="1" applyBorder="1" applyAlignment="1">
      <alignment/>
      <protection/>
    </xf>
    <xf numFmtId="0" fontId="0" fillId="0" borderId="30" xfId="689" applyFont="1" applyBorder="1" applyAlignment="1">
      <alignment/>
      <protection/>
    </xf>
    <xf numFmtId="0" fontId="0" fillId="0" borderId="33" xfId="689" applyFont="1" applyBorder="1" applyAlignment="1">
      <alignment/>
      <protection/>
    </xf>
    <xf numFmtId="0" fontId="0" fillId="0" borderId="23" xfId="689" applyFont="1" applyBorder="1" applyAlignment="1">
      <alignment/>
      <protection/>
    </xf>
    <xf numFmtId="0" fontId="0" fillId="0" borderId="0" xfId="689" applyFont="1" applyBorder="1" applyAlignment="1">
      <alignment/>
      <protection/>
    </xf>
    <xf numFmtId="0" fontId="0" fillId="0" borderId="28" xfId="689" applyFont="1" applyBorder="1" applyAlignment="1">
      <alignment/>
      <protection/>
    </xf>
    <xf numFmtId="0" fontId="0" fillId="0" borderId="21" xfId="689" applyFont="1" applyBorder="1" applyAlignment="1">
      <alignment/>
      <protection/>
    </xf>
    <xf numFmtId="0" fontId="8" fillId="0" borderId="0" xfId="689" applyFont="1" applyAlignment="1">
      <alignment/>
      <protection/>
    </xf>
    <xf numFmtId="169" fontId="47" fillId="0" borderId="0" xfId="1030" applyNumberFormat="1" applyFont="1" applyAlignment="1">
      <alignment horizontal="center"/>
    </xf>
    <xf numFmtId="2" fontId="9" fillId="0" borderId="0" xfId="689" applyNumberFormat="1" applyFont="1" applyFill="1" applyBorder="1" applyAlignment="1">
      <alignment/>
      <protection/>
    </xf>
    <xf numFmtId="2" fontId="9" fillId="0" borderId="0" xfId="689" applyNumberFormat="1" applyFont="1" applyBorder="1" applyAlignment="1">
      <alignment/>
      <protection/>
    </xf>
    <xf numFmtId="0" fontId="8" fillId="0" borderId="26" xfId="689" applyFont="1" applyBorder="1" applyAlignment="1">
      <alignment/>
      <protection/>
    </xf>
    <xf numFmtId="169" fontId="47" fillId="0" borderId="26" xfId="1030" applyNumberFormat="1" applyFont="1" applyBorder="1" applyAlignment="1">
      <alignment horizontal="center"/>
    </xf>
    <xf numFmtId="0" fontId="9" fillId="0" borderId="26" xfId="689" applyFont="1" applyBorder="1" applyAlignment="1">
      <alignment horizontal="right"/>
      <protection/>
    </xf>
    <xf numFmtId="169" fontId="47" fillId="0" borderId="0" xfId="1030" applyNumberFormat="1" applyFont="1" applyBorder="1" applyAlignment="1">
      <alignment horizontal="center"/>
    </xf>
    <xf numFmtId="0" fontId="8" fillId="0" borderId="29" xfId="689" applyFont="1" applyBorder="1" applyAlignment="1">
      <alignment/>
      <protection/>
    </xf>
    <xf numFmtId="0" fontId="8" fillId="0" borderId="30" xfId="689" applyFont="1" applyBorder="1" applyAlignment="1">
      <alignment/>
      <protection/>
    </xf>
    <xf numFmtId="0" fontId="9" fillId="0" borderId="22" xfId="689" applyFont="1" applyBorder="1" applyAlignment="1">
      <alignment/>
      <protection/>
    </xf>
    <xf numFmtId="0" fontId="8" fillId="0" borderId="23" xfId="689" applyFont="1" applyBorder="1" applyAlignment="1">
      <alignment/>
      <protection/>
    </xf>
    <xf numFmtId="167" fontId="8" fillId="0" borderId="34" xfId="689" applyNumberFormat="1" applyFont="1" applyBorder="1" applyAlignment="1">
      <alignment horizontal="center"/>
      <protection/>
    </xf>
    <xf numFmtId="167" fontId="8" fillId="0" borderId="24" xfId="689" applyNumberFormat="1" applyFont="1" applyBorder="1" applyAlignment="1">
      <alignment horizontal="center"/>
      <protection/>
    </xf>
    <xf numFmtId="167" fontId="8" fillId="0" borderId="22" xfId="689" applyNumberFormat="1" applyFont="1" applyBorder="1" applyAlignment="1">
      <alignment horizontal="center"/>
      <protection/>
    </xf>
    <xf numFmtId="167" fontId="8" fillId="0" borderId="23" xfId="689" applyNumberFormat="1" applyFont="1" applyBorder="1" applyAlignment="1">
      <alignment horizontal="center"/>
      <protection/>
    </xf>
    <xf numFmtId="167" fontId="8" fillId="0" borderId="0" xfId="689" applyNumberFormat="1" applyFont="1" applyBorder="1" applyAlignment="1">
      <alignment horizontal="center"/>
      <protection/>
    </xf>
    <xf numFmtId="170" fontId="9" fillId="0" borderId="23" xfId="689" applyNumberFormat="1" applyFont="1" applyBorder="1" applyAlignment="1">
      <alignment horizontal="left"/>
      <protection/>
    </xf>
    <xf numFmtId="0" fontId="9" fillId="0" borderId="17" xfId="689" applyFont="1" applyBorder="1" applyAlignment="1">
      <alignment/>
      <protection/>
    </xf>
    <xf numFmtId="167" fontId="8" fillId="0" borderId="17" xfId="689" applyNumberFormat="1" applyFont="1" applyBorder="1" applyAlignment="1">
      <alignment horizontal="center"/>
      <protection/>
    </xf>
    <xf numFmtId="167" fontId="8" fillId="0" borderId="21" xfId="689" applyNumberFormat="1" applyFont="1" applyBorder="1" applyAlignment="1">
      <alignment horizontal="center"/>
      <protection/>
    </xf>
    <xf numFmtId="0" fontId="9" fillId="0" borderId="17" xfId="689" applyFont="1" applyBorder="1" applyAlignment="1">
      <alignment horizontal="left"/>
      <protection/>
    </xf>
    <xf numFmtId="167" fontId="9" fillId="0" borderId="32" xfId="0" applyNumberFormat="1" applyFont="1" applyBorder="1" applyAlignment="1">
      <alignment horizontal="right"/>
    </xf>
    <xf numFmtId="167" fontId="9" fillId="0" borderId="31" xfId="0" applyNumberFormat="1" applyFont="1" applyBorder="1" applyAlignment="1">
      <alignment horizontal="right"/>
    </xf>
    <xf numFmtId="167" fontId="9" fillId="0" borderId="23" xfId="0" applyNumberFormat="1" applyFont="1" applyBorder="1" applyAlignment="1">
      <alignment horizontal="right"/>
    </xf>
    <xf numFmtId="167" fontId="9" fillId="0" borderId="0" xfId="0" applyNumberFormat="1" applyFont="1" applyBorder="1" applyAlignment="1">
      <alignment horizontal="right"/>
    </xf>
    <xf numFmtId="0" fontId="9" fillId="0" borderId="0" xfId="689" applyFont="1" applyBorder="1" applyAlignment="1">
      <alignment horizontal="left"/>
      <protection/>
    </xf>
    <xf numFmtId="0" fontId="8" fillId="0" borderId="23" xfId="689" applyFont="1" applyBorder="1" applyAlignment="1">
      <alignment vertical="top"/>
      <protection/>
    </xf>
    <xf numFmtId="0" fontId="8" fillId="0" borderId="21" xfId="689" applyFont="1" applyBorder="1" applyAlignment="1">
      <alignment vertical="top"/>
      <protection/>
    </xf>
    <xf numFmtId="43" fontId="8" fillId="0" borderId="0" xfId="439" applyFont="1" applyBorder="1" applyAlignment="1">
      <alignment horizontal="right" vertical="top"/>
    </xf>
    <xf numFmtId="43" fontId="8" fillId="0" borderId="23" xfId="439" applyFont="1" applyBorder="1" applyAlignment="1">
      <alignment horizontal="right" vertical="top"/>
    </xf>
    <xf numFmtId="43" fontId="8" fillId="0" borderId="28" xfId="439" applyFont="1" applyBorder="1" applyAlignment="1">
      <alignment horizontal="right" vertical="top"/>
    </xf>
    <xf numFmtId="43" fontId="8" fillId="0" borderId="27" xfId="439" applyFont="1" applyBorder="1" applyAlignment="1">
      <alignment horizontal="right" vertical="top"/>
    </xf>
    <xf numFmtId="167" fontId="8" fillId="0" borderId="27" xfId="689" applyNumberFormat="1" applyFont="1" applyBorder="1" applyAlignment="1">
      <alignment horizontal="right"/>
      <protection/>
    </xf>
    <xf numFmtId="167" fontId="8" fillId="0" borderId="28" xfId="689" applyNumberFormat="1" applyFont="1" applyBorder="1" applyAlignment="1">
      <alignment horizontal="right"/>
      <protection/>
    </xf>
    <xf numFmtId="167" fontId="8" fillId="0" borderId="26" xfId="689" applyNumberFormat="1" applyFont="1" applyBorder="1" applyAlignment="1">
      <alignment horizontal="right"/>
      <protection/>
    </xf>
    <xf numFmtId="0" fontId="9" fillId="0" borderId="32" xfId="689" applyFont="1" applyBorder="1" applyAlignment="1">
      <alignment/>
      <protection/>
    </xf>
    <xf numFmtId="43" fontId="8" fillId="0" borderId="0" xfId="439" applyFont="1" applyAlignment="1">
      <alignment/>
    </xf>
    <xf numFmtId="167" fontId="8" fillId="0" borderId="0" xfId="689" applyNumberFormat="1" applyFont="1" applyBorder="1" applyAlignment="1">
      <alignment/>
      <protection/>
    </xf>
    <xf numFmtId="43" fontId="8" fillId="0" borderId="26" xfId="439" applyFont="1" applyBorder="1" applyAlignment="1">
      <alignment horizontal="right" vertical="top"/>
    </xf>
    <xf numFmtId="167" fontId="8" fillId="0" borderId="0" xfId="689" applyNumberFormat="1" applyFont="1" applyAlignment="1">
      <alignment/>
      <protection/>
    </xf>
    <xf numFmtId="2" fontId="8" fillId="0" borderId="0" xfId="689" applyNumberFormat="1" applyFont="1" applyAlignment="1">
      <alignment/>
      <protection/>
    </xf>
    <xf numFmtId="0" fontId="8" fillId="0" borderId="0" xfId="689" applyFont="1" applyAlignment="1">
      <alignment vertical="top"/>
      <protection/>
    </xf>
    <xf numFmtId="167" fontId="8" fillId="0" borderId="17" xfId="689" applyNumberFormat="1" applyFont="1" applyBorder="1" applyAlignment="1">
      <alignment horizontal="right" vertical="center"/>
      <protection/>
    </xf>
    <xf numFmtId="167" fontId="8" fillId="0" borderId="28" xfId="689" applyNumberFormat="1" applyFont="1" applyBorder="1" applyAlignment="1">
      <alignment horizontal="right" vertical="center"/>
      <protection/>
    </xf>
    <xf numFmtId="167" fontId="8" fillId="0" borderId="26" xfId="689" applyNumberFormat="1" applyFont="1" applyBorder="1" applyAlignment="1">
      <alignment horizontal="right" vertical="center"/>
      <protection/>
    </xf>
    <xf numFmtId="167" fontId="9" fillId="0" borderId="32" xfId="689" applyNumberFormat="1" applyFont="1" applyBorder="1" applyAlignment="1">
      <alignment/>
      <protection/>
    </xf>
    <xf numFmtId="167" fontId="9" fillId="0" borderId="28" xfId="0" applyNumberFormat="1" applyFont="1" applyBorder="1" applyAlignment="1">
      <alignment horizontal="right"/>
    </xf>
    <xf numFmtId="167" fontId="9" fillId="0" borderId="25" xfId="0" applyNumberFormat="1" applyFont="1" applyBorder="1" applyAlignment="1">
      <alignment horizontal="right"/>
    </xf>
    <xf numFmtId="0" fontId="93" fillId="0" borderId="23" xfId="689" applyFont="1" applyBorder="1" applyAlignment="1">
      <alignment/>
      <protection/>
    </xf>
    <xf numFmtId="0" fontId="94" fillId="0" borderId="0" xfId="689" applyFont="1" applyBorder="1" applyAlignment="1">
      <alignment/>
      <protection/>
    </xf>
    <xf numFmtId="0" fontId="94" fillId="0" borderId="21" xfId="689" applyFont="1" applyBorder="1" applyAlignment="1">
      <alignment/>
      <protection/>
    </xf>
    <xf numFmtId="167" fontId="93" fillId="0" borderId="17" xfId="689" applyNumberFormat="1" applyFont="1" applyBorder="1" applyAlignment="1">
      <alignment horizontal="right"/>
      <protection/>
    </xf>
    <xf numFmtId="167" fontId="93" fillId="0" borderId="21" xfId="689" applyNumberFormat="1" applyFont="1" applyBorder="1" applyAlignment="1">
      <alignment horizontal="right"/>
      <protection/>
    </xf>
    <xf numFmtId="167" fontId="93" fillId="0" borderId="23" xfId="689" applyNumberFormat="1" applyFont="1" applyBorder="1" applyAlignment="1">
      <alignment horizontal="right"/>
      <protection/>
    </xf>
    <xf numFmtId="167" fontId="93" fillId="0" borderId="0" xfId="689" applyNumberFormat="1" applyFont="1" applyBorder="1" applyAlignment="1">
      <alignment horizontal="right"/>
      <protection/>
    </xf>
    <xf numFmtId="0" fontId="94" fillId="0" borderId="0" xfId="689" applyFont="1" applyAlignment="1">
      <alignment/>
      <protection/>
    </xf>
    <xf numFmtId="169" fontId="48" fillId="0" borderId="17" xfId="1030" applyNumberFormat="1" applyFont="1" applyBorder="1" applyAlignment="1">
      <alignment horizontal="right"/>
    </xf>
    <xf numFmtId="169" fontId="48" fillId="0" borderId="21" xfId="1030" applyNumberFormat="1" applyFont="1" applyBorder="1" applyAlignment="1">
      <alignment horizontal="right"/>
    </xf>
    <xf numFmtId="169" fontId="48" fillId="0" borderId="23" xfId="1030" applyNumberFormat="1" applyFont="1" applyBorder="1" applyAlignment="1">
      <alignment horizontal="right"/>
    </xf>
    <xf numFmtId="169" fontId="48" fillId="0" borderId="0" xfId="1030" applyNumberFormat="1" applyFont="1" applyBorder="1" applyAlignment="1">
      <alignment horizontal="right"/>
    </xf>
    <xf numFmtId="164" fontId="8" fillId="0" borderId="17" xfId="1040" applyNumberFormat="1" applyFont="1" applyBorder="1" applyAlignment="1">
      <alignment horizontal="right"/>
    </xf>
    <xf numFmtId="164" fontId="8" fillId="0" borderId="21" xfId="1040" applyNumberFormat="1" applyFont="1" applyBorder="1" applyAlignment="1">
      <alignment horizontal="right"/>
    </xf>
    <xf numFmtId="175" fontId="8" fillId="0" borderId="0" xfId="689" applyNumberFormat="1" applyFont="1" applyAlignment="1">
      <alignment/>
      <protection/>
    </xf>
    <xf numFmtId="169" fontId="48" fillId="0" borderId="21" xfId="1030" applyNumberFormat="1" applyFont="1" applyFill="1" applyBorder="1" applyAlignment="1">
      <alignment horizontal="right"/>
    </xf>
    <xf numFmtId="169" fontId="48" fillId="0" borderId="17" xfId="1030" applyNumberFormat="1" applyFont="1" applyFill="1" applyBorder="1" applyAlignment="1">
      <alignment horizontal="right"/>
    </xf>
    <xf numFmtId="169" fontId="48" fillId="0" borderId="23" xfId="1030" applyNumberFormat="1" applyFont="1" applyFill="1" applyBorder="1" applyAlignment="1">
      <alignment horizontal="right"/>
    </xf>
    <xf numFmtId="0" fontId="8" fillId="0" borderId="32" xfId="689" applyFont="1" applyBorder="1" applyAlignment="1">
      <alignment/>
      <protection/>
    </xf>
    <xf numFmtId="167" fontId="9" fillId="0" borderId="32" xfId="0" applyNumberFormat="1" applyFont="1" applyFill="1" applyBorder="1" applyAlignment="1">
      <alignment horizontal="right"/>
    </xf>
    <xf numFmtId="167" fontId="9" fillId="0" borderId="31" xfId="0" applyNumberFormat="1" applyFont="1" applyFill="1" applyBorder="1" applyAlignment="1">
      <alignment horizontal="right"/>
    </xf>
    <xf numFmtId="167" fontId="9" fillId="0" borderId="29" xfId="0" applyNumberFormat="1" applyFont="1" applyFill="1" applyBorder="1" applyAlignment="1">
      <alignment horizontal="right"/>
    </xf>
    <xf numFmtId="167" fontId="9" fillId="0" borderId="23" xfId="0" applyNumberFormat="1" applyFont="1" applyFill="1" applyBorder="1" applyAlignment="1">
      <alignment horizontal="right"/>
    </xf>
    <xf numFmtId="167" fontId="9" fillId="0" borderId="0" xfId="0" applyNumberFormat="1" applyFont="1" applyFill="1" applyBorder="1" applyAlignment="1">
      <alignment horizontal="right"/>
    </xf>
    <xf numFmtId="167" fontId="9" fillId="0" borderId="33" xfId="0" applyNumberFormat="1" applyFont="1" applyBorder="1" applyAlignment="1">
      <alignment horizontal="right"/>
    </xf>
    <xf numFmtId="167" fontId="9" fillId="0" borderId="33" xfId="0" applyNumberFormat="1" applyFont="1" applyFill="1" applyBorder="1" applyAlignment="1">
      <alignment horizontal="right"/>
    </xf>
    <xf numFmtId="0" fontId="93" fillId="0" borderId="0" xfId="689" applyFont="1" applyBorder="1" applyAlignment="1">
      <alignment/>
      <protection/>
    </xf>
    <xf numFmtId="0" fontId="8" fillId="0" borderId="0" xfId="689" applyFont="1" applyFill="1" applyAlignment="1">
      <alignment/>
      <protection/>
    </xf>
    <xf numFmtId="0" fontId="9" fillId="0" borderId="0" xfId="689" applyFont="1" applyFill="1" applyAlignment="1">
      <alignment/>
      <protection/>
    </xf>
    <xf numFmtId="169" fontId="49" fillId="0" borderId="0" xfId="1030" applyNumberFormat="1" applyFont="1" applyFill="1" applyAlignment="1">
      <alignment horizontal="center"/>
    </xf>
    <xf numFmtId="2" fontId="47" fillId="0" borderId="0" xfId="1030" applyNumberFormat="1" applyFont="1" applyAlignment="1">
      <alignment horizontal="center"/>
    </xf>
    <xf numFmtId="43" fontId="47" fillId="0" borderId="0" xfId="439" applyFont="1" applyAlignment="1">
      <alignment/>
    </xf>
    <xf numFmtId="169" fontId="0" fillId="0" borderId="32" xfId="1030" applyNumberFormat="1" applyFont="1" applyBorder="1" applyAlignment="1">
      <alignment horizontal="right" vertical="top"/>
    </xf>
    <xf numFmtId="169" fontId="0" fillId="0" borderId="23" xfId="1030" applyNumberFormat="1" applyFont="1" applyBorder="1" applyAlignment="1">
      <alignment horizontal="right" vertical="top"/>
    </xf>
    <xf numFmtId="169" fontId="0" fillId="0" borderId="0" xfId="1030" applyNumberFormat="1" applyFont="1" applyBorder="1" applyAlignment="1">
      <alignment horizontal="right" vertical="top"/>
    </xf>
    <xf numFmtId="2" fontId="43" fillId="0" borderId="0" xfId="0" applyNumberFormat="1" applyFont="1" applyAlignment="1">
      <alignment/>
    </xf>
    <xf numFmtId="9" fontId="48" fillId="0" borderId="17" xfId="1029" applyFont="1" applyBorder="1" applyAlignment="1">
      <alignment horizontal="right"/>
    </xf>
    <xf numFmtId="167" fontId="8" fillId="0" borderId="21" xfId="689" applyNumberFormat="1" applyFont="1" applyBorder="1" applyAlignment="1" quotePrefix="1">
      <alignment vertical="top"/>
      <protection/>
    </xf>
    <xf numFmtId="0" fontId="0" fillId="0" borderId="0" xfId="689" applyNumberFormat="1" applyFont="1" applyAlignment="1">
      <alignment horizontal="justify" vertical="top" wrapText="1"/>
      <protection/>
    </xf>
    <xf numFmtId="43" fontId="8" fillId="0" borderId="21" xfId="439" applyFont="1" applyBorder="1" applyAlignment="1">
      <alignment/>
    </xf>
    <xf numFmtId="167" fontId="8" fillId="0" borderId="21" xfId="689" applyNumberFormat="1" applyFont="1" applyBorder="1" applyAlignment="1">
      <alignment vertical="top"/>
      <protection/>
    </xf>
    <xf numFmtId="0" fontId="8" fillId="0" borderId="28" xfId="689" applyFont="1" applyBorder="1" applyAlignment="1">
      <alignment/>
      <protection/>
    </xf>
    <xf numFmtId="0" fontId="0" fillId="0" borderId="0" xfId="689" applyNumberFormat="1" applyFont="1" applyAlignment="1" quotePrefix="1">
      <alignment vertical="top"/>
      <protection/>
    </xf>
    <xf numFmtId="0" fontId="0" fillId="0" borderId="0" xfId="689" applyNumberFormat="1" applyFont="1" applyAlignment="1" quotePrefix="1">
      <alignment/>
      <protection/>
    </xf>
    <xf numFmtId="43" fontId="43" fillId="0" borderId="21" xfId="439" applyFont="1" applyFill="1" applyBorder="1" applyAlignment="1">
      <alignment horizontal="center" vertical="center"/>
    </xf>
    <xf numFmtId="43" fontId="43" fillId="0" borderId="28" xfId="439" applyFont="1" applyFill="1" applyBorder="1" applyAlignment="1">
      <alignment horizontal="center" vertical="center"/>
    </xf>
    <xf numFmtId="43" fontId="8" fillId="0" borderId="21" xfId="439" applyFont="1" applyBorder="1" applyAlignment="1" quotePrefix="1">
      <alignment vertical="center"/>
    </xf>
    <xf numFmtId="168" fontId="12" fillId="0" borderId="23" xfId="0" applyNumberFormat="1" applyFont="1" applyBorder="1" applyAlignment="1">
      <alignment horizontal="right" vertical="center"/>
    </xf>
    <xf numFmtId="0" fontId="0" fillId="0" borderId="0" xfId="689" applyNumberFormat="1" applyFont="1" applyAlignment="1">
      <alignment/>
      <protection/>
    </xf>
    <xf numFmtId="43" fontId="43" fillId="62" borderId="21" xfId="439" applyFont="1" applyFill="1" applyBorder="1" applyAlignment="1">
      <alignment horizontal="right" vertical="center"/>
    </xf>
    <xf numFmtId="43" fontId="43" fillId="62" borderId="28" xfId="439" applyFont="1" applyFill="1" applyBorder="1" applyAlignment="1">
      <alignment horizontal="right" vertical="center"/>
    </xf>
    <xf numFmtId="167" fontId="43" fillId="0" borderId="28" xfId="0" applyNumberFormat="1" applyFont="1" applyFill="1" applyBorder="1" applyAlignment="1">
      <alignment horizontal="right" vertical="center"/>
    </xf>
    <xf numFmtId="167" fontId="43" fillId="0" borderId="32" xfId="0" applyNumberFormat="1" applyFont="1" applyFill="1" applyBorder="1" applyAlignment="1">
      <alignment horizontal="right" vertical="center"/>
    </xf>
    <xf numFmtId="167" fontId="43" fillId="0" borderId="21" xfId="0" applyNumberFormat="1" applyFont="1" applyFill="1" applyBorder="1" applyAlignment="1">
      <alignment horizontal="right"/>
    </xf>
    <xf numFmtId="43" fontId="43" fillId="0" borderId="21" xfId="439" applyFont="1" applyFill="1" applyBorder="1" applyAlignment="1">
      <alignment horizontal="right" vertical="top"/>
    </xf>
    <xf numFmtId="167" fontId="43" fillId="61" borderId="21" xfId="0" applyNumberFormat="1" applyFont="1" applyFill="1" applyBorder="1" applyAlignment="1">
      <alignment horizontal="right" vertical="center"/>
    </xf>
    <xf numFmtId="167" fontId="43" fillId="55" borderId="28" xfId="0" applyNumberFormat="1" applyFont="1" applyFill="1" applyBorder="1" applyAlignment="1">
      <alignment horizontal="right" vertical="center"/>
    </xf>
    <xf numFmtId="167" fontId="5" fillId="0" borderId="21" xfId="689" applyNumberFormat="1" applyFont="1" applyBorder="1" applyAlignment="1">
      <alignment horizontal="right" vertical="top"/>
      <protection/>
    </xf>
    <xf numFmtId="0" fontId="5" fillId="0" borderId="21" xfId="689" applyFont="1" applyBorder="1" applyAlignment="1">
      <alignment horizontal="right" vertical="center" wrapText="1"/>
      <protection/>
    </xf>
    <xf numFmtId="169" fontId="8" fillId="0" borderId="32" xfId="1030" applyNumberFormat="1" applyFont="1" applyBorder="1" applyAlignment="1">
      <alignment horizontal="right" vertical="top"/>
    </xf>
    <xf numFmtId="167" fontId="0" fillId="0" borderId="24" xfId="689" applyNumberFormat="1" applyFont="1" applyBorder="1" applyAlignment="1">
      <alignment horizontal="center"/>
      <protection/>
    </xf>
    <xf numFmtId="167" fontId="0" fillId="0" borderId="21" xfId="689" applyNumberFormat="1" applyFont="1" applyBorder="1" applyAlignment="1">
      <alignment horizontal="center"/>
      <protection/>
    </xf>
    <xf numFmtId="167" fontId="0" fillId="0" borderId="21" xfId="689" applyNumberFormat="1" applyFont="1" applyBorder="1" applyAlignment="1">
      <alignment horizontal="right"/>
      <protection/>
    </xf>
    <xf numFmtId="167" fontId="4" fillId="0" borderId="32" xfId="0" applyNumberFormat="1" applyFont="1" applyBorder="1" applyAlignment="1">
      <alignment horizontal="right"/>
    </xf>
    <xf numFmtId="43" fontId="8" fillId="0" borderId="28" xfId="443" applyFont="1" applyBorder="1" applyAlignment="1">
      <alignment horizontal="right" vertical="center"/>
    </xf>
    <xf numFmtId="167" fontId="8" fillId="0" borderId="21" xfId="689" applyNumberFormat="1" applyFont="1" applyBorder="1" applyAlignment="1">
      <alignment horizontal="right" vertical="center"/>
      <protection/>
    </xf>
    <xf numFmtId="167" fontId="0" fillId="0" borderId="28" xfId="689" applyNumberFormat="1" applyFont="1" applyBorder="1" applyAlignment="1">
      <alignment horizontal="right" vertical="center"/>
      <protection/>
    </xf>
    <xf numFmtId="167" fontId="9" fillId="0" borderId="32" xfId="689" applyNumberFormat="1" applyFont="1" applyBorder="1" applyAlignment="1">
      <alignment horizontal="right"/>
      <protection/>
    </xf>
    <xf numFmtId="43" fontId="8" fillId="0" borderId="28" xfId="439" applyFont="1" applyFill="1" applyBorder="1" applyAlignment="1">
      <alignment horizontal="right" vertical="top"/>
    </xf>
    <xf numFmtId="43" fontId="8" fillId="0" borderId="21" xfId="439" applyFont="1" applyFill="1" applyBorder="1" applyAlignment="1">
      <alignment horizontal="right" vertical="top"/>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0" xfId="0" applyFont="1" applyFill="1" applyBorder="1" applyAlignment="1">
      <alignment horizontal="justify" vertical="top" wrapText="1"/>
    </xf>
    <xf numFmtId="0" fontId="43" fillId="0" borderId="0" xfId="0" applyFont="1" applyFill="1" applyAlignment="1">
      <alignment horizontal="justify" vertical="top" wrapText="1"/>
    </xf>
    <xf numFmtId="2" fontId="12" fillId="0" borderId="0" xfId="0" applyNumberFormat="1" applyFont="1" applyFill="1" applyBorder="1" applyAlignment="1">
      <alignment horizontal="center" vertical="top" wrapText="1"/>
    </xf>
    <xf numFmtId="167" fontId="45" fillId="0" borderId="24" xfId="0" applyNumberFormat="1" applyFont="1" applyFill="1" applyBorder="1" applyAlignment="1">
      <alignment horizontal="right" vertical="center"/>
    </xf>
    <xf numFmtId="4" fontId="43" fillId="0" borderId="0" xfId="0" applyNumberFormat="1" applyFont="1" applyAlignment="1">
      <alignment/>
    </xf>
    <xf numFmtId="43" fontId="8" fillId="0" borderId="21" xfId="439" applyFont="1" applyFill="1" applyBorder="1" applyAlignment="1">
      <alignment horizontal="right" vertical="center"/>
    </xf>
    <xf numFmtId="167" fontId="8" fillId="0" borderId="28" xfId="689" applyNumberFormat="1" applyFont="1" applyFill="1" applyBorder="1" applyAlignment="1">
      <alignment horizontal="right" vertical="center"/>
      <protection/>
    </xf>
    <xf numFmtId="167" fontId="9" fillId="0" borderId="28" xfId="0" applyNumberFormat="1" applyFont="1" applyFill="1" applyBorder="1" applyAlignment="1">
      <alignment horizontal="right"/>
    </xf>
    <xf numFmtId="167" fontId="93" fillId="0" borderId="21" xfId="689" applyNumberFormat="1" applyFont="1" applyFill="1" applyBorder="1" applyAlignment="1">
      <alignment horizontal="right"/>
      <protection/>
    </xf>
    <xf numFmtId="164" fontId="8" fillId="0" borderId="21" xfId="1040" applyNumberFormat="1" applyFont="1" applyFill="1" applyBorder="1" applyAlignment="1">
      <alignment horizontal="right"/>
    </xf>
    <xf numFmtId="167" fontId="9" fillId="0" borderId="24" xfId="439" applyNumberFormat="1" applyFont="1" applyFill="1" applyBorder="1" applyAlignment="1">
      <alignment horizontal="right"/>
    </xf>
    <xf numFmtId="43" fontId="8" fillId="0" borderId="21" xfId="439" applyFont="1" applyFill="1" applyBorder="1" applyAlignment="1">
      <alignment horizontal="right"/>
    </xf>
    <xf numFmtId="0" fontId="9" fillId="0" borderId="33" xfId="689" applyFont="1" applyBorder="1" applyAlignment="1">
      <alignment/>
      <protection/>
    </xf>
    <xf numFmtId="164" fontId="8" fillId="0" borderId="0" xfId="689" applyNumberFormat="1" applyFont="1" applyAlignment="1">
      <alignment/>
      <protection/>
    </xf>
    <xf numFmtId="0" fontId="43" fillId="0" borderId="0" xfId="0" applyFont="1" applyFill="1" applyBorder="1" applyAlignment="1">
      <alignment horizontal="justify" vertical="top" wrapText="1"/>
    </xf>
    <xf numFmtId="0" fontId="8" fillId="0" borderId="0" xfId="689" applyFont="1" applyBorder="1" applyAlignment="1">
      <alignment horizontal="left" wrapText="1"/>
      <protection/>
    </xf>
    <xf numFmtId="2" fontId="5" fillId="0" borderId="21" xfId="0" applyNumberFormat="1" applyFont="1" applyFill="1" applyBorder="1" applyAlignment="1">
      <alignment horizontal="right" vertical="center"/>
    </xf>
    <xf numFmtId="0" fontId="57" fillId="0" borderId="0" xfId="973" applyNumberFormat="1" applyFont="1" applyAlignment="1" applyProtection="1">
      <alignment/>
      <protection locked="0"/>
    </xf>
    <xf numFmtId="0" fontId="58" fillId="0" borderId="0" xfId="973" applyNumberFormat="1" applyFont="1" applyAlignment="1" applyProtection="1">
      <alignment/>
      <protection locked="0"/>
    </xf>
    <xf numFmtId="167" fontId="95" fillId="0" borderId="0" xfId="973" applyNumberFormat="1" applyFont="1" applyFill="1" applyBorder="1" applyAlignment="1">
      <alignment horizontal="right"/>
      <protection/>
    </xf>
    <xf numFmtId="0" fontId="96" fillId="0" borderId="0" xfId="973" applyNumberFormat="1" applyFont="1" applyFill="1" applyAlignment="1" applyProtection="1">
      <alignment/>
      <protection locked="0"/>
    </xf>
    <xf numFmtId="167" fontId="59" fillId="0" borderId="0" xfId="973" applyNumberFormat="1" applyFont="1" applyBorder="1" applyAlignment="1">
      <alignment horizontal="right"/>
      <protection/>
    </xf>
    <xf numFmtId="167" fontId="57" fillId="0" borderId="0" xfId="973" applyNumberFormat="1" applyFont="1" applyAlignment="1" applyProtection="1">
      <alignment horizontal="right"/>
      <protection locked="0"/>
    </xf>
    <xf numFmtId="0" fontId="96" fillId="0" borderId="0" xfId="973" applyNumberFormat="1" applyFont="1" applyAlignment="1">
      <alignment/>
      <protection/>
    </xf>
    <xf numFmtId="0" fontId="18" fillId="0" borderId="0" xfId="973" applyNumberFormat="1" applyFont="1" applyAlignment="1">
      <alignment/>
      <protection/>
    </xf>
    <xf numFmtId="0" fontId="61" fillId="0" borderId="0" xfId="973" applyNumberFormat="1" applyFont="1" applyAlignment="1">
      <alignment/>
      <protection/>
    </xf>
    <xf numFmtId="0" fontId="58" fillId="0" borderId="0" xfId="973" applyNumberFormat="1" applyFont="1" applyAlignment="1">
      <alignment/>
      <protection/>
    </xf>
    <xf numFmtId="0" fontId="57" fillId="0" borderId="0" xfId="973" applyNumberFormat="1" applyFont="1" applyAlignment="1">
      <alignment/>
      <protection/>
    </xf>
    <xf numFmtId="0" fontId="57" fillId="0" borderId="0" xfId="973" applyNumberFormat="1" applyFont="1" applyBorder="1" applyAlignment="1" applyProtection="1">
      <alignment/>
      <protection locked="0"/>
    </xf>
    <xf numFmtId="0" fontId="57" fillId="0" borderId="0" xfId="973" applyNumberFormat="1" applyFont="1" applyAlignment="1">
      <alignment horizontal="right"/>
      <protection/>
    </xf>
    <xf numFmtId="0" fontId="57" fillId="0" borderId="0" xfId="973" applyNumberFormat="1" applyFont="1" applyBorder="1" applyAlignment="1">
      <alignment/>
      <protection/>
    </xf>
    <xf numFmtId="0" fontId="96" fillId="0" borderId="0" xfId="973" applyNumberFormat="1" applyFont="1" applyAlignment="1">
      <alignment horizontal="center"/>
      <protection/>
    </xf>
    <xf numFmtId="0" fontId="18" fillId="0" borderId="0" xfId="973" applyNumberFormat="1" applyFont="1" applyAlignment="1">
      <alignment horizontal="center"/>
      <protection/>
    </xf>
    <xf numFmtId="0" fontId="57" fillId="0" borderId="0" xfId="883" applyNumberFormat="1" applyFont="1" applyAlignment="1">
      <alignment/>
      <protection/>
    </xf>
    <xf numFmtId="0" fontId="57" fillId="0" borderId="0" xfId="973" applyNumberFormat="1" applyFont="1" applyAlignment="1" applyProtection="1">
      <alignment horizontal="right"/>
      <protection locked="0"/>
    </xf>
    <xf numFmtId="0" fontId="61" fillId="0" borderId="0" xfId="883" applyNumberFormat="1" applyFont="1" applyAlignment="1">
      <alignment horizontal="right"/>
      <protection/>
    </xf>
    <xf numFmtId="0" fontId="61" fillId="0" borderId="0" xfId="973" applyNumberFormat="1" applyFont="1" applyBorder="1" applyAlignment="1">
      <alignment horizontal="right"/>
      <protection/>
    </xf>
    <xf numFmtId="0" fontId="57" fillId="0" borderId="0" xfId="973" applyNumberFormat="1" applyFont="1" applyFill="1" applyAlignment="1">
      <alignment/>
      <protection/>
    </xf>
    <xf numFmtId="0" fontId="57" fillId="0" borderId="0" xfId="973" applyNumberFormat="1" applyFont="1" applyFill="1" applyAlignment="1" applyProtection="1">
      <alignment/>
      <protection locked="0"/>
    </xf>
    <xf numFmtId="0" fontId="57" fillId="0" borderId="0" xfId="973" applyNumberFormat="1" applyFont="1" applyFill="1" applyBorder="1" applyAlignment="1">
      <alignment/>
      <protection/>
    </xf>
    <xf numFmtId="168" fontId="57" fillId="0" borderId="0" xfId="973" applyNumberFormat="1" applyFont="1" applyAlignment="1">
      <alignment/>
      <protection/>
    </xf>
    <xf numFmtId="2" fontId="57" fillId="0" borderId="0" xfId="973" applyNumberFormat="1" applyFont="1" applyFill="1" applyAlignment="1">
      <alignment/>
      <protection/>
    </xf>
    <xf numFmtId="167" fontId="57" fillId="0" borderId="0" xfId="973" applyNumberFormat="1" applyFont="1" applyFill="1" applyAlignment="1">
      <alignment horizontal="right"/>
      <protection/>
    </xf>
    <xf numFmtId="167" fontId="57" fillId="0" borderId="0" xfId="973" applyNumberFormat="1" applyFont="1" applyFill="1" applyAlignment="1">
      <alignment/>
      <protection/>
    </xf>
    <xf numFmtId="167" fontId="18" fillId="0" borderId="0" xfId="973" applyNumberFormat="1" applyFont="1" applyFill="1" applyBorder="1" applyAlignment="1">
      <alignment horizontal="right"/>
      <protection/>
    </xf>
    <xf numFmtId="167" fontId="57" fillId="0" borderId="0" xfId="973" applyNumberFormat="1" applyFont="1" applyAlignment="1">
      <alignment/>
      <protection/>
    </xf>
    <xf numFmtId="167" fontId="96" fillId="0" borderId="0" xfId="973" applyNumberFormat="1" applyFont="1" applyAlignment="1">
      <alignment/>
      <protection/>
    </xf>
    <xf numFmtId="167" fontId="57" fillId="0" borderId="0" xfId="973" applyNumberFormat="1" applyFont="1" applyFill="1" applyBorder="1" applyAlignment="1">
      <alignment horizontal="right"/>
      <protection/>
    </xf>
    <xf numFmtId="0" fontId="57" fillId="0" borderId="0" xfId="883" applyNumberFormat="1" applyFont="1" applyFill="1" applyAlignment="1">
      <alignment wrapText="1"/>
      <protection/>
    </xf>
    <xf numFmtId="0" fontId="57" fillId="0" borderId="0" xfId="883" applyNumberFormat="1" applyFont="1" applyFill="1" applyAlignment="1">
      <alignment/>
      <protection/>
    </xf>
    <xf numFmtId="168" fontId="57" fillId="0" borderId="0" xfId="973" applyNumberFormat="1" applyFont="1" applyFill="1" applyAlignment="1">
      <alignment/>
      <protection/>
    </xf>
    <xf numFmtId="0" fontId="97" fillId="0" borderId="0" xfId="883" applyNumberFormat="1" applyFont="1" applyFill="1" applyAlignment="1">
      <alignment/>
      <protection/>
    </xf>
    <xf numFmtId="43" fontId="57" fillId="0" borderId="0" xfId="439" applyFont="1" applyFill="1" applyAlignment="1">
      <alignment horizontal="right"/>
    </xf>
    <xf numFmtId="167" fontId="97" fillId="0" borderId="0" xfId="973" applyNumberFormat="1" applyFont="1" applyFill="1" applyAlignment="1">
      <alignment horizontal="right"/>
      <protection/>
    </xf>
    <xf numFmtId="0" fontId="96" fillId="0" borderId="0" xfId="973" applyNumberFormat="1" applyFont="1" applyFill="1" applyAlignment="1">
      <alignment/>
      <protection/>
    </xf>
    <xf numFmtId="0" fontId="97" fillId="0" borderId="0" xfId="973" applyNumberFormat="1" applyFont="1" applyFill="1" applyAlignment="1">
      <alignment/>
      <protection/>
    </xf>
    <xf numFmtId="43" fontId="97" fillId="0" borderId="0" xfId="439" applyFont="1" applyFill="1" applyAlignment="1">
      <alignment horizontal="right"/>
    </xf>
    <xf numFmtId="167" fontId="96" fillId="0" borderId="0" xfId="973" applyNumberFormat="1" applyFont="1" applyFill="1" applyAlignment="1">
      <alignment/>
      <protection/>
    </xf>
    <xf numFmtId="167" fontId="57" fillId="0" borderId="35" xfId="973" applyNumberFormat="1" applyFont="1" applyFill="1" applyBorder="1" applyAlignment="1">
      <alignment horizontal="right"/>
      <protection/>
    </xf>
    <xf numFmtId="167" fontId="18" fillId="0" borderId="0" xfId="973" applyNumberFormat="1" applyFont="1" applyFill="1" applyAlignment="1">
      <alignment horizontal="right"/>
      <protection/>
    </xf>
    <xf numFmtId="167" fontId="98" fillId="0" borderId="0" xfId="973" applyNumberFormat="1" applyFont="1" applyAlignment="1">
      <alignment/>
      <protection/>
    </xf>
    <xf numFmtId="0" fontId="98" fillId="0" borderId="0" xfId="973" applyNumberFormat="1" applyFont="1" applyAlignment="1">
      <alignment/>
      <protection/>
    </xf>
    <xf numFmtId="167" fontId="57" fillId="0" borderId="26" xfId="973" applyNumberFormat="1" applyFont="1" applyFill="1" applyBorder="1" applyAlignment="1">
      <alignment horizontal="right"/>
      <protection/>
    </xf>
    <xf numFmtId="167" fontId="61" fillId="0" borderId="0" xfId="973" applyNumberFormat="1" applyFont="1" applyFill="1" applyBorder="1" applyAlignment="1">
      <alignment horizontal="right"/>
      <protection/>
    </xf>
    <xf numFmtId="2" fontId="96" fillId="0" borderId="0" xfId="973" applyNumberFormat="1" applyFont="1" applyAlignment="1">
      <alignment/>
      <protection/>
    </xf>
    <xf numFmtId="2" fontId="61" fillId="0" borderId="0" xfId="973" applyNumberFormat="1" applyFont="1" applyFill="1" applyAlignment="1">
      <alignment horizontal="right"/>
      <protection/>
    </xf>
    <xf numFmtId="2" fontId="61" fillId="0" borderId="0" xfId="973" applyNumberFormat="1" applyFont="1" applyFill="1" applyBorder="1" applyAlignment="1">
      <alignment horizontal="right"/>
      <protection/>
    </xf>
    <xf numFmtId="175" fontId="97" fillId="0" borderId="0" xfId="973" applyNumberFormat="1" applyFont="1" applyAlignment="1">
      <alignment/>
      <protection/>
    </xf>
    <xf numFmtId="43" fontId="57" fillId="0" borderId="0" xfId="439" applyFont="1" applyFill="1" applyAlignment="1" applyProtection="1">
      <alignment/>
      <protection/>
    </xf>
    <xf numFmtId="43" fontId="57" fillId="0" borderId="0" xfId="973" applyNumberFormat="1" applyFont="1" applyFill="1" applyAlignment="1">
      <alignment horizontal="right"/>
      <protection/>
    </xf>
    <xf numFmtId="43" fontId="97" fillId="0" borderId="0" xfId="973" applyNumberFormat="1" applyFont="1" applyFill="1" applyAlignment="1">
      <alignment horizontal="right"/>
      <protection/>
    </xf>
    <xf numFmtId="2" fontId="96" fillId="0" borderId="0" xfId="973" applyNumberFormat="1" applyFont="1" applyFill="1" applyAlignment="1">
      <alignment/>
      <protection/>
    </xf>
    <xf numFmtId="167" fontId="61" fillId="0" borderId="35" xfId="973" applyNumberFormat="1" applyFont="1" applyFill="1" applyBorder="1" applyAlignment="1">
      <alignment horizontal="right"/>
      <protection/>
    </xf>
    <xf numFmtId="0" fontId="57" fillId="0" borderId="0" xfId="973" applyFont="1" applyAlignment="1">
      <alignment/>
      <protection/>
    </xf>
    <xf numFmtId="168" fontId="61" fillId="0" borderId="0" xfId="973" applyNumberFormat="1" applyFont="1" applyAlignment="1">
      <alignment/>
      <protection/>
    </xf>
    <xf numFmtId="167" fontId="61" fillId="0" borderId="0" xfId="973" applyNumberFormat="1" applyFont="1" applyFill="1" applyAlignment="1">
      <alignment horizontal="right"/>
      <protection/>
    </xf>
    <xf numFmtId="43" fontId="61" fillId="0" borderId="0" xfId="439" applyFont="1" applyAlignment="1">
      <alignment/>
    </xf>
    <xf numFmtId="176" fontId="57" fillId="0" borderId="0" xfId="973" applyNumberFormat="1" applyFont="1" applyAlignment="1">
      <alignment/>
      <protection/>
    </xf>
    <xf numFmtId="0" fontId="61" fillId="0" borderId="26" xfId="973" applyNumberFormat="1" applyFont="1" applyBorder="1" applyAlignment="1">
      <alignment/>
      <protection/>
    </xf>
    <xf numFmtId="0" fontId="57" fillId="0" borderId="26" xfId="973" applyNumberFormat="1" applyFont="1" applyFill="1" applyBorder="1" applyAlignment="1">
      <alignment/>
      <protection/>
    </xf>
    <xf numFmtId="0" fontId="99" fillId="0" borderId="26" xfId="973" applyNumberFormat="1" applyFont="1" applyFill="1" applyBorder="1" applyAlignment="1">
      <alignment/>
      <protection/>
    </xf>
    <xf numFmtId="167" fontId="57" fillId="0" borderId="26" xfId="973" applyNumberFormat="1" applyFont="1" applyFill="1" applyBorder="1" applyAlignment="1">
      <alignment/>
      <protection/>
    </xf>
    <xf numFmtId="167" fontId="61" fillId="0" borderId="26" xfId="973" applyNumberFormat="1" applyFont="1" applyFill="1" applyBorder="1" applyAlignment="1">
      <alignment horizontal="right"/>
      <protection/>
    </xf>
    <xf numFmtId="43" fontId="57" fillId="0" borderId="0" xfId="973" applyNumberFormat="1" applyFont="1" applyAlignment="1">
      <alignment/>
      <protection/>
    </xf>
    <xf numFmtId="0" fontId="61" fillId="0" borderId="0" xfId="973" applyNumberFormat="1" applyFont="1" applyBorder="1" applyAlignment="1">
      <alignment/>
      <protection/>
    </xf>
    <xf numFmtId="167" fontId="57" fillId="0" borderId="0" xfId="973" applyNumberFormat="1" applyFont="1" applyFill="1" applyBorder="1" applyAlignment="1">
      <alignment/>
      <protection/>
    </xf>
    <xf numFmtId="43" fontId="61" fillId="0" borderId="0" xfId="439" applyFont="1" applyBorder="1" applyAlignment="1">
      <alignment/>
    </xf>
    <xf numFmtId="0" fontId="61" fillId="0" borderId="0" xfId="973" applyNumberFormat="1" applyFont="1" applyBorder="1" applyAlignment="1" quotePrefix="1">
      <alignment/>
      <protection/>
    </xf>
    <xf numFmtId="167" fontId="58" fillId="0" borderId="0" xfId="973" applyNumberFormat="1" applyFont="1" applyFill="1" applyBorder="1" applyAlignment="1">
      <alignment horizontal="right"/>
      <protection/>
    </xf>
    <xf numFmtId="167" fontId="61" fillId="0" borderId="0" xfId="973" applyNumberFormat="1" applyFont="1" applyBorder="1" applyAlignment="1">
      <alignment horizontal="right"/>
      <protection/>
    </xf>
    <xf numFmtId="168" fontId="61" fillId="0" borderId="0" xfId="973" applyNumberFormat="1" applyFont="1" applyBorder="1" applyAlignment="1">
      <alignment/>
      <protection/>
    </xf>
    <xf numFmtId="0" fontId="66" fillId="0" borderId="0" xfId="973" applyNumberFormat="1" applyFont="1" applyBorder="1" applyAlignment="1">
      <alignment/>
      <protection/>
    </xf>
    <xf numFmtId="0" fontId="59" fillId="0" borderId="0" xfId="973" applyNumberFormat="1" applyFont="1" applyBorder="1" applyAlignment="1">
      <alignment/>
      <protection/>
    </xf>
    <xf numFmtId="177" fontId="57" fillId="0" borderId="0" xfId="973" applyNumberFormat="1" applyFont="1" applyBorder="1" applyAlignment="1">
      <alignment/>
      <protection/>
    </xf>
    <xf numFmtId="0" fontId="57" fillId="0" borderId="0" xfId="973" applyNumberFormat="1" applyFont="1" applyBorder="1" applyAlignment="1" quotePrefix="1">
      <alignment vertical="top"/>
      <protection/>
    </xf>
    <xf numFmtId="0" fontId="57" fillId="0" borderId="0" xfId="883" applyNumberFormat="1" applyFont="1" applyBorder="1" applyAlignment="1">
      <alignment wrapText="1"/>
      <protection/>
    </xf>
    <xf numFmtId="0" fontId="57" fillId="0" borderId="0" xfId="883" applyNumberFormat="1" applyFont="1" applyBorder="1" applyAlignment="1">
      <alignment horizontal="left" wrapText="1"/>
      <protection/>
    </xf>
    <xf numFmtId="2" fontId="57" fillId="0" borderId="0" xfId="973" applyNumberFormat="1" applyFont="1" applyFill="1" applyBorder="1" applyAlignment="1">
      <alignment horizontal="right"/>
      <protection/>
    </xf>
    <xf numFmtId="2" fontId="57" fillId="0" borderId="0" xfId="973" applyNumberFormat="1" applyFont="1" applyBorder="1" applyAlignment="1">
      <alignment horizontal="right"/>
      <protection/>
    </xf>
    <xf numFmtId="2" fontId="57" fillId="0" borderId="0" xfId="973" applyNumberFormat="1" applyFont="1" applyFill="1" applyAlignment="1">
      <alignment horizontal="right"/>
      <protection/>
    </xf>
    <xf numFmtId="43" fontId="57" fillId="0" borderId="0" xfId="439" applyFont="1" applyAlignment="1">
      <alignment/>
    </xf>
    <xf numFmtId="43" fontId="96" fillId="0" borderId="0" xfId="973" applyNumberFormat="1" applyFont="1" applyAlignment="1">
      <alignment/>
      <protection/>
    </xf>
    <xf numFmtId="167" fontId="57" fillId="0" borderId="0" xfId="973" applyNumberFormat="1" applyFont="1" applyBorder="1" applyAlignment="1">
      <alignment horizontal="right"/>
      <protection/>
    </xf>
    <xf numFmtId="2" fontId="99" fillId="0" borderId="0" xfId="973" applyNumberFormat="1" applyFont="1" applyFill="1" applyBorder="1" applyAlignment="1">
      <alignment horizontal="right"/>
      <protection/>
    </xf>
    <xf numFmtId="2" fontId="57" fillId="0" borderId="0" xfId="973" applyNumberFormat="1" applyFont="1" applyFill="1" applyBorder="1" applyAlignment="1" applyProtection="1">
      <alignment horizontal="right"/>
      <protection locked="0"/>
    </xf>
    <xf numFmtId="43" fontId="99" fillId="0" borderId="0" xfId="439" applyFont="1" applyFill="1" applyBorder="1" applyAlignment="1">
      <alignment horizontal="right"/>
    </xf>
    <xf numFmtId="164" fontId="57" fillId="0" borderId="0" xfId="973" applyNumberFormat="1" applyFont="1" applyAlignment="1">
      <alignment/>
      <protection/>
    </xf>
    <xf numFmtId="2" fontId="57" fillId="0" borderId="30" xfId="973" applyNumberFormat="1" applyFont="1" applyFill="1" applyBorder="1" applyAlignment="1">
      <alignment horizontal="right"/>
      <protection/>
    </xf>
    <xf numFmtId="0" fontId="57" fillId="0" borderId="30" xfId="973" applyNumberFormat="1" applyFont="1" applyFill="1" applyBorder="1" applyAlignment="1">
      <alignment horizontal="right"/>
      <protection/>
    </xf>
    <xf numFmtId="168" fontId="57" fillId="0" borderId="0" xfId="973" applyNumberFormat="1" applyFont="1" applyBorder="1" applyAlignment="1">
      <alignment horizontal="right"/>
      <protection/>
    </xf>
    <xf numFmtId="167" fontId="57" fillId="0" borderId="0" xfId="973" applyNumberFormat="1" applyFont="1" applyAlignment="1">
      <alignment horizontal="right"/>
      <protection/>
    </xf>
    <xf numFmtId="0" fontId="59" fillId="0" borderId="0" xfId="883" applyNumberFormat="1" applyFont="1" applyFill="1" applyAlignment="1">
      <alignment/>
      <protection/>
    </xf>
    <xf numFmtId="0" fontId="96" fillId="0" borderId="0" xfId="973" applyNumberFormat="1" applyFont="1" applyBorder="1" applyAlignment="1">
      <alignment/>
      <protection/>
    </xf>
    <xf numFmtId="0" fontId="18" fillId="0" borderId="0" xfId="973" applyNumberFormat="1" applyFont="1" applyBorder="1" applyAlignment="1">
      <alignment/>
      <protection/>
    </xf>
    <xf numFmtId="1" fontId="57" fillId="0" borderId="0" xfId="973" applyNumberFormat="1" applyFont="1" applyBorder="1" applyAlignment="1" applyProtection="1">
      <alignment/>
      <protection/>
    </xf>
    <xf numFmtId="0" fontId="58" fillId="0" borderId="0" xfId="973" applyNumberFormat="1" applyFont="1" applyBorder="1" applyAlignment="1">
      <alignment/>
      <protection/>
    </xf>
    <xf numFmtId="167" fontId="57" fillId="0" borderId="0" xfId="973" applyNumberFormat="1" applyFont="1" applyBorder="1" applyAlignment="1">
      <alignment/>
      <protection/>
    </xf>
    <xf numFmtId="1" fontId="57" fillId="0" borderId="0" xfId="973" applyNumberFormat="1" applyFont="1" applyBorder="1" applyAlignment="1">
      <alignment/>
      <protection/>
    </xf>
    <xf numFmtId="1" fontId="57" fillId="0" borderId="0" xfId="973" applyNumberFormat="1" applyFont="1" applyAlignment="1" applyProtection="1">
      <alignment/>
      <protection/>
    </xf>
    <xf numFmtId="0" fontId="58" fillId="0" borderId="0" xfId="973" applyNumberFormat="1" applyFont="1" applyFill="1" applyBorder="1" applyAlignment="1">
      <alignment/>
      <protection/>
    </xf>
    <xf numFmtId="1" fontId="57" fillId="0" borderId="0" xfId="973" applyNumberFormat="1" applyFont="1" applyBorder="1" applyAlignment="1">
      <alignment horizontal="right"/>
      <protection/>
    </xf>
    <xf numFmtId="43" fontId="57" fillId="0" borderId="0" xfId="439" applyFont="1" applyBorder="1" applyAlignment="1">
      <alignment horizontal="right"/>
    </xf>
    <xf numFmtId="1" fontId="57" fillId="0" borderId="0" xfId="973" applyNumberFormat="1" applyFont="1" applyAlignment="1" applyProtection="1">
      <alignment/>
      <protection hidden="1"/>
    </xf>
    <xf numFmtId="1" fontId="57" fillId="0" borderId="0" xfId="883" applyNumberFormat="1" applyFont="1" applyFill="1" applyBorder="1" applyAlignment="1">
      <alignment horizontal="right"/>
      <protection/>
    </xf>
    <xf numFmtId="1" fontId="57" fillId="0" borderId="0" xfId="973" applyNumberFormat="1" applyFont="1" applyFill="1" applyAlignment="1" applyProtection="1">
      <alignment/>
      <protection hidden="1"/>
    </xf>
    <xf numFmtId="0" fontId="59" fillId="0" borderId="0" xfId="883" applyNumberFormat="1" applyFont="1" applyFill="1" applyBorder="1" applyAlignment="1">
      <alignment/>
      <protection/>
    </xf>
    <xf numFmtId="0" fontId="57" fillId="0" borderId="0" xfId="883" applyNumberFormat="1" applyFont="1" applyFill="1" applyBorder="1" applyAlignment="1">
      <alignment wrapText="1"/>
      <protection/>
    </xf>
    <xf numFmtId="1" fontId="57" fillId="0" borderId="0" xfId="883" applyNumberFormat="1" applyFont="1" applyFill="1" applyBorder="1" applyAlignment="1">
      <alignment/>
      <protection/>
    </xf>
    <xf numFmtId="0" fontId="58" fillId="0" borderId="0" xfId="883" applyNumberFormat="1" applyFont="1" applyFill="1" applyBorder="1" applyAlignment="1">
      <alignment/>
      <protection/>
    </xf>
    <xf numFmtId="1" fontId="66" fillId="0" borderId="0" xfId="973" applyNumberFormat="1" applyFont="1" applyAlignment="1" applyProtection="1">
      <alignment/>
      <protection hidden="1"/>
    </xf>
    <xf numFmtId="0" fontId="68" fillId="0" borderId="0" xfId="883" applyNumberFormat="1" applyFont="1" applyFill="1" applyBorder="1" applyAlignment="1">
      <alignment/>
      <protection/>
    </xf>
    <xf numFmtId="1" fontId="66" fillId="0" borderId="0" xfId="973" applyNumberFormat="1" applyFont="1" applyFill="1" applyAlignment="1" applyProtection="1">
      <alignment horizontal="right"/>
      <protection hidden="1"/>
    </xf>
    <xf numFmtId="1" fontId="66" fillId="0" borderId="0" xfId="883" applyNumberFormat="1" applyFont="1" applyFill="1" applyBorder="1" applyAlignment="1">
      <alignment horizontal="right"/>
      <protection/>
    </xf>
    <xf numFmtId="1" fontId="66" fillId="0" borderId="0" xfId="973" applyNumberFormat="1" applyFont="1" applyBorder="1" applyAlignment="1">
      <alignment horizontal="right"/>
      <protection/>
    </xf>
    <xf numFmtId="1" fontId="66" fillId="0" borderId="0" xfId="883" applyNumberFormat="1" applyFont="1" applyFill="1" applyBorder="1" applyAlignment="1">
      <alignment horizontal="right"/>
      <protection/>
    </xf>
    <xf numFmtId="0" fontId="57" fillId="0" borderId="0" xfId="883" applyNumberFormat="1" applyFont="1" applyBorder="1" applyAlignment="1" applyProtection="1">
      <alignment/>
      <protection locked="0"/>
    </xf>
    <xf numFmtId="168" fontId="57" fillId="0" borderId="0" xfId="883" applyNumberFormat="1" applyFont="1" applyFill="1" applyAlignment="1">
      <alignment/>
      <protection/>
    </xf>
    <xf numFmtId="1" fontId="57" fillId="0" borderId="0" xfId="883" applyNumberFormat="1" applyFont="1" applyFill="1" applyBorder="1" applyAlignment="1">
      <alignment horizontal="right"/>
      <protection/>
    </xf>
    <xf numFmtId="1" fontId="59" fillId="0" borderId="0" xfId="973" applyNumberFormat="1" applyFont="1" applyAlignment="1" applyProtection="1">
      <alignment/>
      <protection/>
    </xf>
    <xf numFmtId="0" fontId="58" fillId="0" borderId="0" xfId="883" applyNumberFormat="1" applyFont="1" applyFill="1" applyBorder="1" applyAlignment="1">
      <alignment horizontal="centerContinuous"/>
      <protection/>
    </xf>
    <xf numFmtId="1" fontId="66" fillId="0" borderId="0" xfId="883" applyNumberFormat="1" applyFont="1" applyFill="1" applyAlignment="1" applyProtection="1">
      <alignment horizontal="right"/>
      <protection hidden="1"/>
    </xf>
    <xf numFmtId="1" fontId="57" fillId="0" borderId="0" xfId="973" applyNumberFormat="1" applyFont="1" applyBorder="1" applyAlignment="1">
      <alignment horizontal="centerContinuous"/>
      <protection/>
    </xf>
    <xf numFmtId="0" fontId="57" fillId="0" borderId="0" xfId="883" applyFont="1" applyFill="1" applyAlignment="1">
      <alignment/>
      <protection/>
    </xf>
    <xf numFmtId="1" fontId="66" fillId="0" borderId="0" xfId="883" applyNumberFormat="1" applyFont="1" applyFill="1" applyAlignment="1" applyProtection="1">
      <alignment horizontal="right"/>
      <protection hidden="1"/>
    </xf>
    <xf numFmtId="0" fontId="58" fillId="0" borderId="0" xfId="973" applyNumberFormat="1" applyFont="1" applyBorder="1" applyAlignment="1">
      <alignment horizontal="centerContinuous"/>
      <protection/>
    </xf>
    <xf numFmtId="0" fontId="57" fillId="0" borderId="0" xfId="973" applyNumberFormat="1" applyFont="1" applyBorder="1" applyAlignment="1">
      <alignment horizontal="centerContinuous"/>
      <protection/>
    </xf>
    <xf numFmtId="1" fontId="57" fillId="0" borderId="0" xfId="973" applyNumberFormat="1" applyFont="1" applyFill="1" applyAlignment="1" applyProtection="1">
      <alignment horizontal="right"/>
      <protection hidden="1"/>
    </xf>
    <xf numFmtId="0" fontId="57" fillId="0" borderId="0" xfId="883" applyNumberFormat="1" applyFont="1" applyFill="1" applyBorder="1" applyAlignment="1" applyProtection="1">
      <alignment/>
      <protection locked="0"/>
    </xf>
    <xf numFmtId="0" fontId="96" fillId="0" borderId="0" xfId="973" applyNumberFormat="1" applyFont="1" applyBorder="1" applyAlignment="1" applyProtection="1">
      <alignment/>
      <protection locked="0"/>
    </xf>
    <xf numFmtId="0" fontId="58" fillId="0" borderId="0" xfId="973" applyNumberFormat="1" applyFont="1" applyBorder="1" applyAlignment="1" applyProtection="1">
      <alignment/>
      <protection locked="0"/>
    </xf>
    <xf numFmtId="1" fontId="57" fillId="0" borderId="0" xfId="973" applyNumberFormat="1" applyFont="1" applyBorder="1">
      <alignment/>
      <protection/>
    </xf>
    <xf numFmtId="1" fontId="61" fillId="0" borderId="0" xfId="973" applyNumberFormat="1" applyFont="1" applyBorder="1" applyAlignment="1">
      <alignment horizontal="right"/>
      <protection/>
    </xf>
    <xf numFmtId="0" fontId="57" fillId="0" borderId="0" xfId="973" applyFont="1" applyBorder="1" applyAlignment="1">
      <alignment/>
      <protection/>
    </xf>
    <xf numFmtId="0" fontId="68" fillId="0" borderId="0" xfId="973" applyNumberFormat="1" applyFont="1" applyBorder="1" applyAlignment="1">
      <alignment/>
      <protection/>
    </xf>
    <xf numFmtId="0" fontId="58" fillId="0" borderId="0" xfId="973" applyNumberFormat="1" applyFont="1" applyBorder="1" applyAlignment="1">
      <alignment horizontal="center"/>
      <protection/>
    </xf>
    <xf numFmtId="1" fontId="57" fillId="0" borderId="0" xfId="973" applyNumberFormat="1" applyFont="1" applyAlignment="1">
      <alignment horizontal="right"/>
      <protection/>
    </xf>
    <xf numFmtId="1" fontId="57" fillId="0" borderId="0" xfId="973" applyNumberFormat="1" applyFont="1">
      <alignment/>
      <protection/>
    </xf>
    <xf numFmtId="0" fontId="96" fillId="0" borderId="0" xfId="973" applyNumberFormat="1" applyFont="1" applyAlignment="1" applyProtection="1">
      <alignment/>
      <protection locked="0"/>
    </xf>
    <xf numFmtId="0" fontId="99" fillId="0" borderId="0" xfId="973" applyNumberFormat="1" applyFont="1" applyFill="1" applyBorder="1" applyAlignment="1">
      <alignment/>
      <protection/>
    </xf>
    <xf numFmtId="0" fontId="57" fillId="0" borderId="0" xfId="883" applyNumberFormat="1" applyFont="1" applyFill="1" applyBorder="1" applyAlignment="1">
      <alignment/>
      <protection/>
    </xf>
    <xf numFmtId="0" fontId="67" fillId="0" borderId="0" xfId="883" applyNumberFormat="1" applyFont="1" applyFill="1" applyBorder="1" applyAlignment="1">
      <alignment vertical="top" wrapText="1"/>
      <protection/>
    </xf>
    <xf numFmtId="0" fontId="57" fillId="0" borderId="22" xfId="973" applyNumberFormat="1" applyFont="1" applyBorder="1" applyAlignment="1">
      <alignment/>
      <protection/>
    </xf>
    <xf numFmtId="0" fontId="58" fillId="0" borderId="33" xfId="973" applyNumberFormat="1" applyFont="1" applyBorder="1" applyAlignment="1">
      <alignment/>
      <protection/>
    </xf>
    <xf numFmtId="0" fontId="57" fillId="0" borderId="33" xfId="973" applyNumberFormat="1" applyFont="1" applyBorder="1" applyAlignment="1">
      <alignment/>
      <protection/>
    </xf>
    <xf numFmtId="0" fontId="99" fillId="0" borderId="33" xfId="973" applyNumberFormat="1" applyFont="1" applyBorder="1" applyAlignment="1">
      <alignment/>
      <protection/>
    </xf>
    <xf numFmtId="0" fontId="57" fillId="0" borderId="23" xfId="973" applyNumberFormat="1" applyFont="1" applyBorder="1" applyAlignment="1">
      <alignment/>
      <protection/>
    </xf>
    <xf numFmtId="0" fontId="99" fillId="0" borderId="0" xfId="973" applyNumberFormat="1" applyFont="1" applyBorder="1" applyAlignment="1">
      <alignment/>
      <protection/>
    </xf>
    <xf numFmtId="0" fontId="57" fillId="0" borderId="17" xfId="973" applyNumberFormat="1" applyFont="1" applyFill="1" applyBorder="1" applyAlignment="1">
      <alignment/>
      <protection/>
    </xf>
    <xf numFmtId="0" fontId="61" fillId="0" borderId="23" xfId="973" applyNumberFormat="1" applyFont="1" applyBorder="1" applyAlignment="1">
      <alignment/>
      <protection/>
    </xf>
    <xf numFmtId="2" fontId="57" fillId="0" borderId="17" xfId="973" applyNumberFormat="1" applyFont="1" applyFill="1" applyBorder="1" applyAlignment="1">
      <alignment/>
      <protection/>
    </xf>
    <xf numFmtId="0" fontId="57" fillId="0" borderId="23" xfId="973" applyNumberFormat="1" applyFont="1" applyBorder="1" applyAlignment="1" quotePrefix="1">
      <alignment/>
      <protection/>
    </xf>
    <xf numFmtId="0" fontId="60" fillId="0" borderId="0" xfId="973" applyNumberFormat="1" applyFont="1" applyBorder="1" applyAlignment="1" quotePrefix="1">
      <alignment/>
      <protection/>
    </xf>
    <xf numFmtId="0" fontId="57" fillId="0" borderId="17" xfId="973" applyNumberFormat="1" applyFont="1" applyFill="1" applyBorder="1" applyAlignment="1" applyProtection="1">
      <alignment/>
      <protection locked="0"/>
    </xf>
    <xf numFmtId="0" fontId="57" fillId="0" borderId="0" xfId="883" applyNumberFormat="1" applyFont="1" applyFill="1" applyBorder="1" applyAlignment="1">
      <alignment wrapText="1"/>
      <protection/>
    </xf>
    <xf numFmtId="0" fontId="100" fillId="0" borderId="17" xfId="973" applyNumberFormat="1" applyFont="1" applyFill="1" applyBorder="1" applyAlignment="1" applyProtection="1">
      <alignment/>
      <protection locked="0"/>
    </xf>
    <xf numFmtId="0" fontId="97" fillId="0" borderId="0" xfId="883" applyNumberFormat="1" applyFont="1" applyFill="1" applyBorder="1" applyAlignment="1">
      <alignment/>
      <protection/>
    </xf>
    <xf numFmtId="43" fontId="57" fillId="0" borderId="0" xfId="439" applyFont="1" applyFill="1" applyBorder="1" applyAlignment="1">
      <alignment horizontal="right"/>
    </xf>
    <xf numFmtId="0" fontId="97" fillId="0" borderId="17" xfId="883" applyNumberFormat="1" applyFont="1" applyFill="1" applyBorder="1" applyAlignment="1">
      <alignment/>
      <protection/>
    </xf>
    <xf numFmtId="0" fontId="100" fillId="0" borderId="17" xfId="883" applyNumberFormat="1" applyFont="1" applyFill="1" applyBorder="1" applyAlignment="1">
      <alignment/>
      <protection/>
    </xf>
    <xf numFmtId="0" fontId="100" fillId="0" borderId="17" xfId="973" applyNumberFormat="1" applyFont="1" applyFill="1" applyBorder="1" applyAlignment="1">
      <alignment/>
      <protection/>
    </xf>
    <xf numFmtId="0" fontId="97" fillId="0" borderId="0" xfId="973" applyNumberFormat="1" applyFont="1" applyFill="1" applyBorder="1" applyAlignment="1">
      <alignment/>
      <protection/>
    </xf>
    <xf numFmtId="167" fontId="57" fillId="0" borderId="17" xfId="973" applyNumberFormat="1" applyFont="1" applyFill="1" applyBorder="1" applyAlignment="1">
      <alignment horizontal="right"/>
      <protection/>
    </xf>
    <xf numFmtId="167" fontId="57" fillId="0" borderId="36" xfId="973" applyNumberFormat="1" applyFont="1" applyFill="1" applyBorder="1" applyAlignment="1">
      <alignment horizontal="right"/>
      <protection/>
    </xf>
    <xf numFmtId="0" fontId="57" fillId="0" borderId="0" xfId="883" applyNumberFormat="1" applyFont="1" applyFill="1" applyBorder="1" applyAlignment="1">
      <alignment horizontal="left" vertical="top" wrapText="1"/>
      <protection/>
    </xf>
    <xf numFmtId="0" fontId="57" fillId="0" borderId="0" xfId="883" applyNumberFormat="1" applyFont="1" applyFill="1" applyBorder="1" applyAlignment="1">
      <alignment horizontal="left" wrapText="1"/>
      <protection/>
    </xf>
    <xf numFmtId="167" fontId="57" fillId="0" borderId="27" xfId="973" applyNumberFormat="1" applyFont="1" applyFill="1" applyBorder="1" applyAlignment="1">
      <alignment horizontal="right"/>
      <protection/>
    </xf>
    <xf numFmtId="167" fontId="61" fillId="0" borderId="17" xfId="973" applyNumberFormat="1" applyFont="1" applyFill="1" applyBorder="1" applyAlignment="1">
      <alignment horizontal="right"/>
      <protection/>
    </xf>
    <xf numFmtId="0" fontId="60" fillId="0" borderId="0" xfId="973" applyNumberFormat="1" applyFont="1" applyBorder="1" applyAlignment="1">
      <alignment/>
      <protection/>
    </xf>
    <xf numFmtId="0" fontId="97" fillId="0" borderId="17" xfId="973" applyNumberFormat="1" applyFont="1" applyFill="1" applyBorder="1" applyAlignment="1">
      <alignment/>
      <protection/>
    </xf>
    <xf numFmtId="0" fontId="99" fillId="0" borderId="0" xfId="883" applyNumberFormat="1" applyFont="1" applyFill="1" applyBorder="1" applyAlignment="1">
      <alignment wrapText="1"/>
      <protection/>
    </xf>
    <xf numFmtId="0" fontId="57" fillId="0" borderId="17" xfId="883" applyNumberFormat="1" applyFont="1" applyFill="1" applyBorder="1" applyAlignment="1">
      <alignment wrapText="1"/>
      <protection/>
    </xf>
    <xf numFmtId="0" fontId="61" fillId="0" borderId="0" xfId="973" applyNumberFormat="1" applyFont="1" applyFill="1" applyBorder="1" applyAlignment="1">
      <alignment/>
      <protection/>
    </xf>
    <xf numFmtId="167" fontId="61" fillId="0" borderId="36" xfId="973" applyNumberFormat="1" applyFont="1" applyFill="1" applyBorder="1" applyAlignment="1">
      <alignment horizontal="right"/>
      <protection/>
    </xf>
    <xf numFmtId="0" fontId="60" fillId="0" borderId="0" xfId="973" applyNumberFormat="1" applyFont="1" applyBorder="1" applyAlignment="1" applyProtection="1" quotePrefix="1">
      <alignment/>
      <protection locked="0"/>
    </xf>
    <xf numFmtId="0" fontId="65" fillId="0" borderId="0" xfId="883" applyNumberFormat="1" applyFont="1" applyFill="1" applyBorder="1" applyAlignment="1">
      <alignment/>
      <protection/>
    </xf>
    <xf numFmtId="0" fontId="57" fillId="0" borderId="25" xfId="973" applyNumberFormat="1" applyFont="1" applyBorder="1" applyAlignment="1">
      <alignment/>
      <protection/>
    </xf>
    <xf numFmtId="167" fontId="61" fillId="0" borderId="27" xfId="973" applyNumberFormat="1" applyFont="1" applyFill="1" applyBorder="1" applyAlignment="1">
      <alignment horizontal="right"/>
      <protection/>
    </xf>
    <xf numFmtId="0" fontId="99" fillId="0" borderId="22" xfId="973" applyNumberFormat="1" applyFont="1" applyBorder="1" applyAlignment="1">
      <alignment/>
      <protection/>
    </xf>
    <xf numFmtId="0" fontId="99" fillId="0" borderId="23" xfId="973" applyNumberFormat="1" applyFont="1" applyBorder="1" applyAlignment="1">
      <alignment/>
      <protection/>
    </xf>
    <xf numFmtId="0" fontId="99" fillId="0" borderId="23" xfId="973" applyNumberFormat="1" applyFont="1" applyFill="1" applyBorder="1" applyAlignment="1">
      <alignment/>
      <protection/>
    </xf>
    <xf numFmtId="0" fontId="99" fillId="0" borderId="25" xfId="973" applyNumberFormat="1" applyFont="1" applyFill="1" applyBorder="1" applyAlignment="1">
      <alignment/>
      <protection/>
    </xf>
    <xf numFmtId="0" fontId="57" fillId="0" borderId="27" xfId="973" applyNumberFormat="1" applyFont="1" applyFill="1" applyBorder="1" applyAlignment="1">
      <alignment/>
      <protection/>
    </xf>
    <xf numFmtId="0" fontId="99" fillId="0" borderId="17" xfId="973" applyNumberFormat="1" applyFont="1" applyFill="1" applyBorder="1" applyAlignment="1">
      <alignment/>
      <protection/>
    </xf>
    <xf numFmtId="0" fontId="99" fillId="0" borderId="27" xfId="973" applyNumberFormat="1" applyFont="1" applyFill="1" applyBorder="1" applyAlignment="1">
      <alignment/>
      <protection/>
    </xf>
    <xf numFmtId="2" fontId="99" fillId="0" borderId="17" xfId="973" applyNumberFormat="1" applyFont="1" applyFill="1" applyBorder="1" applyAlignment="1">
      <alignment/>
      <protection/>
    </xf>
    <xf numFmtId="167" fontId="99" fillId="0" borderId="23" xfId="973" applyNumberFormat="1" applyFont="1" applyFill="1" applyBorder="1" applyAlignment="1">
      <alignment horizontal="right"/>
      <protection/>
    </xf>
    <xf numFmtId="0" fontId="99" fillId="0" borderId="17" xfId="883" applyNumberFormat="1" applyFont="1" applyFill="1" applyBorder="1" applyAlignment="1">
      <alignment/>
      <protection/>
    </xf>
    <xf numFmtId="43" fontId="99" fillId="0" borderId="23" xfId="439" applyFont="1" applyFill="1" applyBorder="1" applyAlignment="1">
      <alignment horizontal="right"/>
    </xf>
    <xf numFmtId="167" fontId="99" fillId="0" borderId="17" xfId="973" applyNumberFormat="1" applyFont="1" applyFill="1" applyBorder="1" applyAlignment="1">
      <alignment horizontal="right"/>
      <protection/>
    </xf>
    <xf numFmtId="167" fontId="99" fillId="0" borderId="36" xfId="973" applyNumberFormat="1" applyFont="1" applyFill="1" applyBorder="1" applyAlignment="1">
      <alignment horizontal="right"/>
      <protection/>
    </xf>
    <xf numFmtId="167" fontId="99" fillId="0" borderId="37" xfId="973" applyNumberFormat="1" applyFont="1" applyFill="1" applyBorder="1" applyAlignment="1">
      <alignment horizontal="right"/>
      <protection/>
    </xf>
    <xf numFmtId="167" fontId="99" fillId="0" borderId="27" xfId="973" applyNumberFormat="1" applyFont="1" applyFill="1" applyBorder="1" applyAlignment="1">
      <alignment horizontal="right"/>
      <protection/>
    </xf>
    <xf numFmtId="167" fontId="101" fillId="0" borderId="17" xfId="973" applyNumberFormat="1" applyFont="1" applyFill="1" applyBorder="1" applyAlignment="1">
      <alignment horizontal="right"/>
      <protection/>
    </xf>
    <xf numFmtId="0" fontId="99" fillId="0" borderId="17" xfId="883" applyNumberFormat="1" applyFont="1" applyFill="1" applyBorder="1" applyAlignment="1">
      <alignment wrapText="1"/>
      <protection/>
    </xf>
    <xf numFmtId="167" fontId="101" fillId="0" borderId="36" xfId="973" applyNumberFormat="1" applyFont="1" applyFill="1" applyBorder="1" applyAlignment="1">
      <alignment horizontal="right"/>
      <protection/>
    </xf>
    <xf numFmtId="167" fontId="101" fillId="0" borderId="27" xfId="973" applyNumberFormat="1" applyFont="1" applyFill="1" applyBorder="1" applyAlignment="1">
      <alignment horizontal="right"/>
      <protection/>
    </xf>
    <xf numFmtId="0" fontId="57" fillId="0" borderId="22" xfId="973" applyNumberFormat="1" applyFont="1" applyBorder="1" applyAlignment="1" applyProtection="1">
      <alignment/>
      <protection locked="0"/>
    </xf>
    <xf numFmtId="0" fontId="57" fillId="0" borderId="23" xfId="973" applyNumberFormat="1" applyFont="1" applyBorder="1" applyAlignment="1" applyProtection="1">
      <alignment/>
      <protection locked="0"/>
    </xf>
    <xf numFmtId="0" fontId="57" fillId="0" borderId="23" xfId="973" applyNumberFormat="1" applyFont="1" applyFill="1" applyBorder="1" applyAlignment="1" applyProtection="1">
      <alignment/>
      <protection locked="0"/>
    </xf>
    <xf numFmtId="0" fontId="57" fillId="0" borderId="25" xfId="973" applyNumberFormat="1" applyFont="1" applyFill="1" applyBorder="1" applyAlignment="1" applyProtection="1">
      <alignment/>
      <protection locked="0"/>
    </xf>
    <xf numFmtId="167" fontId="57" fillId="0" borderId="23" xfId="973" applyNumberFormat="1" applyFont="1" applyFill="1" applyBorder="1" applyAlignment="1">
      <alignment horizontal="right"/>
      <protection/>
    </xf>
    <xf numFmtId="0" fontId="57" fillId="0" borderId="17" xfId="883" applyNumberFormat="1" applyFont="1" applyFill="1" applyBorder="1" applyAlignment="1">
      <alignment/>
      <protection/>
    </xf>
    <xf numFmtId="43" fontId="57" fillId="0" borderId="23" xfId="439" applyFont="1" applyFill="1" applyBorder="1" applyAlignment="1">
      <alignment horizontal="right"/>
    </xf>
    <xf numFmtId="0" fontId="57" fillId="0" borderId="23" xfId="883" applyNumberFormat="1" applyFont="1" applyFill="1" applyBorder="1" applyAlignment="1" applyProtection="1">
      <alignment/>
      <protection locked="0"/>
    </xf>
    <xf numFmtId="167" fontId="57" fillId="0" borderId="37" xfId="973" applyNumberFormat="1" applyFont="1" applyFill="1" applyBorder="1" applyAlignment="1">
      <alignment horizontal="right"/>
      <protection/>
    </xf>
    <xf numFmtId="167" fontId="57" fillId="0" borderId="17" xfId="973" applyNumberFormat="1" applyFont="1" applyFill="1" applyBorder="1" applyAlignment="1">
      <alignment/>
      <protection/>
    </xf>
    <xf numFmtId="43" fontId="57" fillId="0" borderId="23" xfId="973" applyNumberFormat="1" applyFont="1" applyFill="1" applyBorder="1" applyAlignment="1">
      <alignment horizontal="right"/>
      <protection/>
    </xf>
    <xf numFmtId="43" fontId="57" fillId="0" borderId="23" xfId="439" applyFont="1" applyFill="1" applyBorder="1" applyAlignment="1" applyProtection="1">
      <alignment/>
      <protection locked="0"/>
    </xf>
    <xf numFmtId="167" fontId="57" fillId="0" borderId="25" xfId="973" applyNumberFormat="1" applyFont="1" applyFill="1" applyBorder="1" applyAlignment="1">
      <alignment horizontal="right"/>
      <protection/>
    </xf>
    <xf numFmtId="167" fontId="57" fillId="0" borderId="27" xfId="973" applyNumberFormat="1" applyFont="1" applyFill="1" applyBorder="1" applyAlignment="1">
      <alignment/>
      <protection/>
    </xf>
    <xf numFmtId="43" fontId="100" fillId="0" borderId="0" xfId="439" applyFont="1" applyFill="1" applyBorder="1" applyAlignment="1">
      <alignment horizontal="right"/>
    </xf>
    <xf numFmtId="0" fontId="57" fillId="0" borderId="0" xfId="883" applyNumberFormat="1" applyFont="1" applyFill="1" applyBorder="1" applyAlignment="1" quotePrefix="1">
      <alignment horizontal="left" vertical="top"/>
      <protection/>
    </xf>
    <xf numFmtId="0" fontId="0" fillId="0" borderId="0" xfId="690" applyNumberFormat="1" applyFont="1" applyAlignment="1" quotePrefix="1">
      <alignment vertical="top"/>
      <protection/>
    </xf>
    <xf numFmtId="0" fontId="0" fillId="0" borderId="0" xfId="690" applyNumberFormat="1" applyFont="1" applyAlignment="1">
      <alignment/>
      <protection/>
    </xf>
    <xf numFmtId="2" fontId="0" fillId="0" borderId="0" xfId="690" applyNumberFormat="1" applyFont="1" applyAlignment="1">
      <alignment/>
      <protection/>
    </xf>
    <xf numFmtId="0" fontId="0" fillId="0" borderId="0" xfId="690" applyFont="1" applyAlignment="1">
      <alignment/>
      <protection/>
    </xf>
    <xf numFmtId="169" fontId="0" fillId="0" borderId="32" xfId="1030" applyNumberFormat="1" applyFont="1" applyBorder="1" applyAlignment="1">
      <alignment horizontal="right" vertical="top"/>
    </xf>
    <xf numFmtId="43" fontId="8" fillId="0" borderId="21" xfId="439" applyFont="1" applyBorder="1" applyAlignment="1" quotePrefix="1">
      <alignment/>
    </xf>
    <xf numFmtId="2" fontId="99" fillId="0" borderId="26" xfId="973" applyNumberFormat="1" applyFont="1" applyFill="1" applyBorder="1" applyAlignment="1">
      <alignment horizontal="right"/>
      <protection/>
    </xf>
    <xf numFmtId="43" fontId="57" fillId="0" borderId="26" xfId="439" applyFont="1" applyFill="1" applyBorder="1" applyAlignment="1">
      <alignment horizontal="right"/>
    </xf>
    <xf numFmtId="0" fontId="43" fillId="0" borderId="0" xfId="0" applyFont="1" applyFill="1" applyBorder="1" applyAlignment="1">
      <alignment horizontal="justify" vertical="top" wrapText="1"/>
    </xf>
    <xf numFmtId="0" fontId="8" fillId="0" borderId="0" xfId="689" applyFont="1" applyBorder="1" applyAlignment="1">
      <alignment horizontal="left" wrapText="1"/>
      <protection/>
    </xf>
    <xf numFmtId="0" fontId="43" fillId="0" borderId="0" xfId="0" applyFont="1" applyFill="1" applyBorder="1" applyAlignment="1">
      <alignment horizontal="justify" vertical="top" wrapText="1"/>
    </xf>
    <xf numFmtId="0" fontId="43" fillId="0" borderId="0" xfId="0" applyFont="1" applyFill="1" applyAlignment="1">
      <alignment horizontal="justify" vertical="top" wrapText="1"/>
    </xf>
    <xf numFmtId="43" fontId="43" fillId="0" borderId="23" xfId="439" applyFont="1" applyBorder="1" applyAlignment="1">
      <alignment horizontal="right" vertical="center"/>
    </xf>
    <xf numFmtId="167" fontId="9" fillId="0" borderId="27" xfId="0" applyNumberFormat="1" applyFont="1" applyBorder="1" applyAlignment="1">
      <alignment horizontal="right"/>
    </xf>
    <xf numFmtId="2" fontId="5" fillId="0" borderId="21" xfId="690" applyNumberFormat="1" applyFont="1" applyFill="1" applyBorder="1" applyAlignment="1">
      <alignment horizontal="right" wrapText="1"/>
      <protection/>
    </xf>
    <xf numFmtId="167" fontId="5" fillId="0" borderId="21" xfId="690" applyNumberFormat="1" applyFont="1" applyFill="1" applyBorder="1" applyAlignment="1">
      <alignment horizontal="right"/>
      <protection/>
    </xf>
    <xf numFmtId="167" fontId="5" fillId="0" borderId="21" xfId="690" applyNumberFormat="1" applyFont="1" applyFill="1" applyBorder="1" applyAlignment="1">
      <alignment horizontal="right" vertical="top"/>
      <protection/>
    </xf>
    <xf numFmtId="2" fontId="5" fillId="0" borderId="21" xfId="690" applyNumberFormat="1" applyFont="1" applyFill="1" applyBorder="1" applyAlignment="1">
      <alignment horizontal="right"/>
      <protection/>
    </xf>
    <xf numFmtId="0" fontId="5" fillId="0" borderId="21" xfId="690" applyFont="1" applyFill="1" applyBorder="1" applyAlignment="1">
      <alignment horizontal="right" vertical="center" wrapText="1"/>
      <protection/>
    </xf>
    <xf numFmtId="2" fontId="5" fillId="0" borderId="23" xfId="690" applyNumberFormat="1" applyFont="1" applyFill="1" applyBorder="1" applyAlignment="1">
      <alignment horizontal="right" vertical="top"/>
      <protection/>
    </xf>
    <xf numFmtId="0" fontId="5" fillId="61" borderId="34" xfId="883" applyNumberFormat="1" applyFont="1" applyFill="1" applyBorder="1" applyAlignment="1">
      <alignment horizontal="right"/>
      <protection/>
    </xf>
    <xf numFmtId="0" fontId="5" fillId="61" borderId="17" xfId="883" applyNumberFormat="1" applyFont="1" applyFill="1" applyBorder="1" applyAlignment="1">
      <alignment horizontal="right"/>
      <protection/>
    </xf>
    <xf numFmtId="0" fontId="5" fillId="61" borderId="26" xfId="690" applyFont="1" applyFill="1" applyBorder="1" applyAlignment="1">
      <alignment horizontal="right"/>
      <protection/>
    </xf>
    <xf numFmtId="43" fontId="43" fillId="0" borderId="29" xfId="439" applyFont="1" applyFill="1" applyBorder="1" applyAlignment="1">
      <alignment horizontal="right" vertical="center"/>
    </xf>
    <xf numFmtId="43" fontId="45" fillId="0" borderId="29" xfId="439" applyFont="1" applyFill="1" applyBorder="1" applyAlignment="1">
      <alignment horizontal="right" vertical="center"/>
    </xf>
    <xf numFmtId="0" fontId="12" fillId="0" borderId="0" xfId="0" applyFont="1" applyFill="1" applyBorder="1" applyAlignment="1">
      <alignment horizontal="left" vertical="top"/>
    </xf>
    <xf numFmtId="0" fontId="9" fillId="0" borderId="29" xfId="689" applyFont="1" applyBorder="1" applyAlignment="1">
      <alignment/>
      <protection/>
    </xf>
    <xf numFmtId="0" fontId="8" fillId="0" borderId="31" xfId="689" applyFont="1" applyBorder="1" applyAlignment="1">
      <alignment/>
      <protection/>
    </xf>
    <xf numFmtId="0" fontId="43" fillId="0" borderId="0" xfId="0" applyFont="1" applyFill="1" applyBorder="1" applyAlignment="1">
      <alignment horizontal="justify" vertical="center" wrapText="1"/>
    </xf>
    <xf numFmtId="9" fontId="8" fillId="0" borderId="0" xfId="1029" applyFont="1" applyAlignment="1">
      <alignment/>
    </xf>
    <xf numFmtId="178" fontId="8" fillId="0" borderId="0" xfId="689" applyNumberFormat="1" applyFont="1" applyAlignment="1">
      <alignment/>
      <protection/>
    </xf>
    <xf numFmtId="2" fontId="8" fillId="0" borderId="0" xfId="689" applyNumberFormat="1" applyFont="1" applyAlignment="1">
      <alignment vertical="top"/>
      <protection/>
    </xf>
    <xf numFmtId="0" fontId="43" fillId="0" borderId="0" xfId="0" applyFont="1" applyFill="1" applyAlignment="1">
      <alignment horizontal="justify" vertical="top" wrapText="1"/>
    </xf>
    <xf numFmtId="0" fontId="3" fillId="0" borderId="0" xfId="0" applyFont="1" applyBorder="1" applyAlignment="1">
      <alignment horizontal="justify" vertical="top"/>
    </xf>
    <xf numFmtId="0" fontId="57" fillId="0" borderId="0" xfId="975" applyNumberFormat="1" applyFont="1" applyAlignment="1" applyProtection="1">
      <alignment/>
      <protection locked="0"/>
    </xf>
    <xf numFmtId="167" fontId="95" fillId="0" borderId="0" xfId="975" applyNumberFormat="1" applyFont="1" applyFill="1" applyBorder="1" applyAlignment="1">
      <alignment horizontal="right"/>
      <protection/>
    </xf>
    <xf numFmtId="0" fontId="96" fillId="0" borderId="0" xfId="975" applyNumberFormat="1" applyFont="1" applyFill="1" applyAlignment="1" applyProtection="1">
      <alignment/>
      <protection locked="0"/>
    </xf>
    <xf numFmtId="167" fontId="59" fillId="0" borderId="0" xfId="975" applyNumberFormat="1" applyFont="1" applyBorder="1" applyAlignment="1">
      <alignment horizontal="right"/>
      <protection/>
    </xf>
    <xf numFmtId="167" fontId="57" fillId="0" borderId="0" xfId="975" applyNumberFormat="1" applyFont="1" applyAlignment="1" applyProtection="1">
      <alignment horizontal="right"/>
      <protection locked="0"/>
    </xf>
    <xf numFmtId="0" fontId="96" fillId="0" borderId="0" xfId="975" applyNumberFormat="1" applyFont="1" applyAlignment="1">
      <alignment/>
      <protection/>
    </xf>
    <xf numFmtId="43" fontId="96" fillId="0" borderId="0" xfId="439" applyFont="1" applyAlignment="1">
      <alignment/>
    </xf>
    <xf numFmtId="0" fontId="18" fillId="0" borderId="0" xfId="975" applyNumberFormat="1" applyFont="1" applyAlignment="1">
      <alignment/>
      <protection/>
    </xf>
    <xf numFmtId="0" fontId="61" fillId="0" borderId="0" xfId="975" applyNumberFormat="1" applyFont="1" applyAlignment="1">
      <alignment/>
      <protection/>
    </xf>
    <xf numFmtId="0" fontId="57" fillId="0" borderId="0" xfId="975" applyNumberFormat="1" applyFont="1" applyAlignment="1">
      <alignment/>
      <protection/>
    </xf>
    <xf numFmtId="0" fontId="57" fillId="0" borderId="0" xfId="975" applyNumberFormat="1" applyFont="1" applyBorder="1" applyAlignment="1" applyProtection="1">
      <alignment/>
      <protection locked="0"/>
    </xf>
    <xf numFmtId="0" fontId="57" fillId="0" borderId="0" xfId="975" applyNumberFormat="1" applyFont="1" applyAlignment="1">
      <alignment horizontal="right"/>
      <protection/>
    </xf>
    <xf numFmtId="0" fontId="57" fillId="0" borderId="0" xfId="975" applyNumberFormat="1" applyFont="1" applyBorder="1" applyAlignment="1">
      <alignment/>
      <protection/>
    </xf>
    <xf numFmtId="0" fontId="96" fillId="0" borderId="0" xfId="975" applyNumberFormat="1" applyFont="1" applyAlignment="1">
      <alignment horizontal="center"/>
      <protection/>
    </xf>
    <xf numFmtId="0" fontId="18" fillId="0" borderId="0" xfId="975" applyNumberFormat="1" applyFont="1" applyAlignment="1">
      <alignment horizontal="center"/>
      <protection/>
    </xf>
    <xf numFmtId="0" fontId="57" fillId="0" borderId="0" xfId="975" applyNumberFormat="1" applyFont="1" applyAlignment="1" applyProtection="1">
      <alignment horizontal="right"/>
      <protection locked="0"/>
    </xf>
    <xf numFmtId="0" fontId="61" fillId="0" borderId="0" xfId="975" applyNumberFormat="1" applyFont="1" applyBorder="1" applyAlignment="1">
      <alignment horizontal="right"/>
      <protection/>
    </xf>
    <xf numFmtId="0" fontId="57" fillId="0" borderId="0" xfId="975" applyNumberFormat="1" applyFont="1" applyFill="1" applyAlignment="1">
      <alignment/>
      <protection/>
    </xf>
    <xf numFmtId="0" fontId="57" fillId="0" borderId="0" xfId="975" applyNumberFormat="1" applyFont="1" applyFill="1" applyAlignment="1" applyProtection="1">
      <alignment/>
      <protection locked="0"/>
    </xf>
    <xf numFmtId="0" fontId="57" fillId="0" borderId="0" xfId="975" applyNumberFormat="1" applyFont="1" applyFill="1" applyBorder="1" applyAlignment="1">
      <alignment/>
      <protection/>
    </xf>
    <xf numFmtId="168" fontId="57" fillId="0" borderId="0" xfId="975" applyNumberFormat="1" applyFont="1" applyAlignment="1">
      <alignment/>
      <protection/>
    </xf>
    <xf numFmtId="2" fontId="57" fillId="0" borderId="0" xfId="975" applyNumberFormat="1" applyFont="1" applyFill="1" applyAlignment="1">
      <alignment/>
      <protection/>
    </xf>
    <xf numFmtId="167" fontId="57" fillId="0" borderId="0" xfId="975" applyNumberFormat="1" applyFont="1" applyFill="1" applyAlignment="1">
      <alignment horizontal="right"/>
      <protection/>
    </xf>
    <xf numFmtId="167" fontId="57" fillId="0" borderId="0" xfId="975" applyNumberFormat="1" applyFont="1" applyFill="1" applyAlignment="1">
      <alignment/>
      <protection/>
    </xf>
    <xf numFmtId="167" fontId="18" fillId="0" borderId="0" xfId="975" applyNumberFormat="1" applyFont="1" applyFill="1" applyBorder="1" applyAlignment="1">
      <alignment horizontal="right"/>
      <protection/>
    </xf>
    <xf numFmtId="167" fontId="57" fillId="0" borderId="0" xfId="975" applyNumberFormat="1" applyFont="1" applyAlignment="1">
      <alignment/>
      <protection/>
    </xf>
    <xf numFmtId="167" fontId="96" fillId="0" borderId="0" xfId="975" applyNumberFormat="1" applyFont="1" applyAlignment="1">
      <alignment/>
      <protection/>
    </xf>
    <xf numFmtId="167" fontId="57" fillId="0" borderId="0" xfId="975" applyNumberFormat="1" applyFont="1" applyFill="1" applyBorder="1" applyAlignment="1">
      <alignment horizontal="right"/>
      <protection/>
    </xf>
    <xf numFmtId="0" fontId="57" fillId="0" borderId="0" xfId="975" applyNumberFormat="1" applyFont="1" applyBorder="1" applyAlignment="1" quotePrefix="1">
      <alignment/>
      <protection/>
    </xf>
    <xf numFmtId="0" fontId="57" fillId="0" borderId="0" xfId="883" applyNumberFormat="1" applyFont="1" applyFill="1" applyAlignment="1">
      <alignment wrapText="1"/>
      <protection/>
    </xf>
    <xf numFmtId="168" fontId="57" fillId="0" borderId="0" xfId="975" applyNumberFormat="1" applyFont="1" applyFill="1" applyAlignment="1">
      <alignment/>
      <protection/>
    </xf>
    <xf numFmtId="167" fontId="97" fillId="0" borderId="0" xfId="975" applyNumberFormat="1" applyFont="1" applyFill="1" applyAlignment="1">
      <alignment horizontal="right"/>
      <protection/>
    </xf>
    <xf numFmtId="0" fontId="96" fillId="0" borderId="0" xfId="975" applyNumberFormat="1" applyFont="1" applyFill="1" applyAlignment="1">
      <alignment/>
      <protection/>
    </xf>
    <xf numFmtId="0" fontId="97" fillId="0" borderId="0" xfId="975" applyNumberFormat="1" applyFont="1" applyFill="1" applyAlignment="1">
      <alignment/>
      <protection/>
    </xf>
    <xf numFmtId="167" fontId="96" fillId="0" borderId="0" xfId="975" applyNumberFormat="1" applyFont="1" applyFill="1" applyAlignment="1">
      <alignment/>
      <protection/>
    </xf>
    <xf numFmtId="167" fontId="57" fillId="0" borderId="35" xfId="975" applyNumberFormat="1" applyFont="1" applyFill="1" applyBorder="1" applyAlignment="1">
      <alignment horizontal="right"/>
      <protection/>
    </xf>
    <xf numFmtId="167" fontId="18" fillId="0" borderId="0" xfId="975" applyNumberFormat="1" applyFont="1" applyFill="1" applyAlignment="1">
      <alignment horizontal="right"/>
      <protection/>
    </xf>
    <xf numFmtId="167" fontId="98" fillId="0" borderId="0" xfId="975" applyNumberFormat="1" applyFont="1" applyAlignment="1">
      <alignment/>
      <protection/>
    </xf>
    <xf numFmtId="0" fontId="98" fillId="0" borderId="0" xfId="975" applyNumberFormat="1" applyFont="1" applyAlignment="1">
      <alignment/>
      <protection/>
    </xf>
    <xf numFmtId="167" fontId="57" fillId="0" borderId="26" xfId="975" applyNumberFormat="1" applyFont="1" applyFill="1" applyBorder="1" applyAlignment="1">
      <alignment horizontal="right"/>
      <protection/>
    </xf>
    <xf numFmtId="167" fontId="61" fillId="0" borderId="0" xfId="975" applyNumberFormat="1" applyFont="1" applyFill="1" applyBorder="1" applyAlignment="1">
      <alignment horizontal="right"/>
      <protection/>
    </xf>
    <xf numFmtId="2" fontId="96" fillId="0" borderId="0" xfId="975" applyNumberFormat="1" applyFont="1" applyAlignment="1">
      <alignment/>
      <protection/>
    </xf>
    <xf numFmtId="2" fontId="61" fillId="0" borderId="0" xfId="975" applyNumberFormat="1" applyFont="1" applyFill="1" applyAlignment="1">
      <alignment horizontal="right"/>
      <protection/>
    </xf>
    <xf numFmtId="2" fontId="61" fillId="0" borderId="0" xfId="975" applyNumberFormat="1" applyFont="1" applyFill="1" applyBorder="1" applyAlignment="1">
      <alignment horizontal="right"/>
      <protection/>
    </xf>
    <xf numFmtId="175" fontId="97" fillId="0" borderId="0" xfId="975" applyNumberFormat="1" applyFont="1" applyAlignment="1">
      <alignment/>
      <protection/>
    </xf>
    <xf numFmtId="43" fontId="57" fillId="0" borderId="0" xfId="975" applyNumberFormat="1" applyFont="1" applyFill="1" applyAlignment="1">
      <alignment horizontal="right"/>
      <protection/>
    </xf>
    <xf numFmtId="43" fontId="97" fillId="0" borderId="0" xfId="975" applyNumberFormat="1" applyFont="1" applyFill="1" applyAlignment="1">
      <alignment horizontal="right"/>
      <protection/>
    </xf>
    <xf numFmtId="2" fontId="96" fillId="0" borderId="0" xfId="975" applyNumberFormat="1" applyFont="1" applyFill="1" applyAlignment="1">
      <alignment/>
      <protection/>
    </xf>
    <xf numFmtId="167" fontId="61" fillId="0" borderId="35" xfId="975" applyNumberFormat="1" applyFont="1" applyFill="1" applyBorder="1" applyAlignment="1">
      <alignment horizontal="right"/>
      <protection/>
    </xf>
    <xf numFmtId="0" fontId="57" fillId="0" borderId="0" xfId="975" applyFont="1" applyAlignment="1">
      <alignment/>
      <protection/>
    </xf>
    <xf numFmtId="168" fontId="61" fillId="0" borderId="0" xfId="975" applyNumberFormat="1" applyFont="1" applyAlignment="1">
      <alignment/>
      <protection/>
    </xf>
    <xf numFmtId="167" fontId="61" fillId="0" borderId="0" xfId="975" applyNumberFormat="1" applyFont="1" applyFill="1" applyAlignment="1">
      <alignment horizontal="right"/>
      <protection/>
    </xf>
    <xf numFmtId="176" fontId="57" fillId="0" borderId="0" xfId="975" applyNumberFormat="1" applyFont="1" applyAlignment="1">
      <alignment/>
      <protection/>
    </xf>
    <xf numFmtId="0" fontId="61" fillId="0" borderId="26" xfId="975" applyNumberFormat="1" applyFont="1" applyBorder="1" applyAlignment="1">
      <alignment/>
      <protection/>
    </xf>
    <xf numFmtId="0" fontId="57" fillId="0" borderId="26" xfId="975" applyNumberFormat="1" applyFont="1" applyFill="1" applyBorder="1" applyAlignment="1">
      <alignment/>
      <protection/>
    </xf>
    <xf numFmtId="167" fontId="57" fillId="0" borderId="26" xfId="975" applyNumberFormat="1" applyFont="1" applyFill="1" applyBorder="1" applyAlignment="1">
      <alignment/>
      <protection/>
    </xf>
    <xf numFmtId="167" fontId="61" fillId="0" borderId="26" xfId="975" applyNumberFormat="1" applyFont="1" applyFill="1" applyBorder="1" applyAlignment="1">
      <alignment horizontal="right"/>
      <protection/>
    </xf>
    <xf numFmtId="43" fontId="57" fillId="0" borderId="0" xfId="975" applyNumberFormat="1" applyFont="1" applyAlignment="1">
      <alignment/>
      <protection/>
    </xf>
    <xf numFmtId="0" fontId="61" fillId="0" borderId="0" xfId="975" applyNumberFormat="1" applyFont="1" applyBorder="1" applyAlignment="1">
      <alignment/>
      <protection/>
    </xf>
    <xf numFmtId="167" fontId="57" fillId="0" borderId="0" xfId="975" applyNumberFormat="1" applyFont="1" applyFill="1" applyBorder="1" applyAlignment="1">
      <alignment/>
      <protection/>
    </xf>
    <xf numFmtId="0" fontId="61" fillId="0" borderId="0" xfId="975" applyNumberFormat="1" applyFont="1" applyBorder="1" applyAlignment="1" quotePrefix="1">
      <alignment/>
      <protection/>
    </xf>
    <xf numFmtId="167" fontId="58" fillId="0" borderId="0" xfId="975" applyNumberFormat="1" applyFont="1" applyFill="1" applyBorder="1" applyAlignment="1">
      <alignment horizontal="right"/>
      <protection/>
    </xf>
    <xf numFmtId="167" fontId="61" fillId="0" borderId="0" xfId="975" applyNumberFormat="1" applyFont="1" applyBorder="1" applyAlignment="1">
      <alignment horizontal="right"/>
      <protection/>
    </xf>
    <xf numFmtId="168" fontId="61" fillId="0" borderId="0" xfId="975" applyNumberFormat="1" applyFont="1" applyBorder="1" applyAlignment="1">
      <alignment/>
      <protection/>
    </xf>
    <xf numFmtId="0" fontId="66" fillId="0" borderId="0" xfId="975" applyNumberFormat="1" applyFont="1" applyBorder="1" applyAlignment="1">
      <alignment/>
      <protection/>
    </xf>
    <xf numFmtId="177" fontId="57" fillId="0" borderId="0" xfId="975" applyNumberFormat="1" applyFont="1" applyBorder="1" applyAlignment="1">
      <alignment/>
      <protection/>
    </xf>
    <xf numFmtId="0" fontId="57" fillId="0" borderId="0" xfId="975" applyNumberFormat="1" applyFont="1" applyBorder="1" applyAlignment="1" quotePrefix="1">
      <alignment vertical="top"/>
      <protection/>
    </xf>
    <xf numFmtId="0" fontId="57" fillId="0" borderId="0" xfId="883" applyNumberFormat="1" applyFont="1" applyBorder="1" applyAlignment="1">
      <alignment vertical="center" wrapText="1"/>
      <protection/>
    </xf>
    <xf numFmtId="2" fontId="57" fillId="0" borderId="0" xfId="975" applyNumberFormat="1" applyFont="1" applyFill="1" applyBorder="1" applyAlignment="1">
      <alignment horizontal="right"/>
      <protection/>
    </xf>
    <xf numFmtId="2" fontId="57" fillId="0" borderId="0" xfId="975" applyNumberFormat="1" applyFont="1" applyBorder="1" applyAlignment="1">
      <alignment horizontal="right"/>
      <protection/>
    </xf>
    <xf numFmtId="2" fontId="57" fillId="0" borderId="0" xfId="975" applyNumberFormat="1" applyFont="1" applyFill="1" applyAlignment="1">
      <alignment horizontal="right"/>
      <protection/>
    </xf>
    <xf numFmtId="43" fontId="96" fillId="0" borderId="0" xfId="975" applyNumberFormat="1" applyFont="1" applyAlignment="1">
      <alignment/>
      <protection/>
    </xf>
    <xf numFmtId="167" fontId="57" fillId="0" borderId="0" xfId="975" applyNumberFormat="1" applyFont="1" applyBorder="1" applyAlignment="1">
      <alignment horizontal="right"/>
      <protection/>
    </xf>
    <xf numFmtId="2" fontId="57" fillId="0" borderId="0" xfId="975" applyNumberFormat="1" applyFont="1" applyFill="1" applyBorder="1" applyAlignment="1" applyProtection="1">
      <alignment horizontal="right"/>
      <protection locked="0"/>
    </xf>
    <xf numFmtId="164" fontId="57" fillId="0" borderId="0" xfId="975" applyNumberFormat="1" applyFont="1" applyAlignment="1">
      <alignment/>
      <protection/>
    </xf>
    <xf numFmtId="2" fontId="57" fillId="0" borderId="30" xfId="975" applyNumberFormat="1" applyFont="1" applyFill="1" applyBorder="1" applyAlignment="1">
      <alignment horizontal="right"/>
      <protection/>
    </xf>
    <xf numFmtId="0" fontId="57" fillId="0" borderId="30" xfId="975" applyNumberFormat="1" applyFont="1" applyFill="1" applyBorder="1" applyAlignment="1">
      <alignment horizontal="right"/>
      <protection/>
    </xf>
    <xf numFmtId="168" fontId="57" fillId="0" borderId="0" xfId="975" applyNumberFormat="1" applyFont="1" applyBorder="1" applyAlignment="1">
      <alignment horizontal="right"/>
      <protection/>
    </xf>
    <xf numFmtId="167" fontId="57" fillId="0" borderId="0" xfId="975" applyNumberFormat="1" applyFont="1" applyAlignment="1">
      <alignment horizontal="right"/>
      <protection/>
    </xf>
    <xf numFmtId="0" fontId="57" fillId="0" borderId="0" xfId="975" applyNumberFormat="1" applyFont="1" applyFill="1" applyBorder="1" applyAlignment="1" quotePrefix="1">
      <alignment vertical="top"/>
      <protection/>
    </xf>
    <xf numFmtId="0" fontId="96" fillId="0" borderId="0" xfId="975" applyNumberFormat="1" applyFont="1" applyBorder="1" applyAlignment="1">
      <alignment/>
      <protection/>
    </xf>
    <xf numFmtId="0" fontId="18" fillId="0" borderId="0" xfId="975" applyNumberFormat="1" applyFont="1" applyBorder="1" applyAlignment="1">
      <alignment/>
      <protection/>
    </xf>
    <xf numFmtId="1" fontId="57" fillId="0" borderId="0" xfId="975" applyNumberFormat="1" applyFont="1" applyBorder="1" applyAlignment="1" applyProtection="1">
      <alignment/>
      <protection/>
    </xf>
    <xf numFmtId="167" fontId="57" fillId="0" borderId="0" xfId="975" applyNumberFormat="1" applyFont="1" applyBorder="1" applyAlignment="1">
      <alignment/>
      <protection/>
    </xf>
    <xf numFmtId="1" fontId="57" fillId="0" borderId="0" xfId="975" applyNumberFormat="1" applyFont="1" applyBorder="1" applyAlignment="1">
      <alignment/>
      <protection/>
    </xf>
    <xf numFmtId="1" fontId="57" fillId="0" borderId="0" xfId="975" applyNumberFormat="1" applyFont="1" applyBorder="1" applyAlignment="1">
      <alignment horizontal="right"/>
      <protection/>
    </xf>
    <xf numFmtId="0" fontId="61" fillId="0" borderId="0" xfId="883" applyNumberFormat="1" applyFont="1" applyFill="1" applyBorder="1" applyAlignment="1">
      <alignment/>
      <protection/>
    </xf>
    <xf numFmtId="0" fontId="66" fillId="0" borderId="0" xfId="883" applyNumberFormat="1" applyFont="1" applyFill="1" applyBorder="1" applyAlignment="1">
      <alignment/>
      <protection/>
    </xf>
    <xf numFmtId="1" fontId="66" fillId="0" borderId="0" xfId="975" applyNumberFormat="1" applyFont="1" applyBorder="1" applyAlignment="1">
      <alignment horizontal="right"/>
      <protection/>
    </xf>
    <xf numFmtId="0" fontId="57" fillId="0" borderId="0" xfId="883" applyNumberFormat="1" applyFont="1" applyFill="1" applyBorder="1" applyAlignment="1">
      <alignment horizontal="centerContinuous"/>
      <protection/>
    </xf>
    <xf numFmtId="1" fontId="57" fillId="0" borderId="0" xfId="975" applyNumberFormat="1" applyFont="1" applyBorder="1" applyAlignment="1">
      <alignment horizontal="centerContinuous"/>
      <protection/>
    </xf>
    <xf numFmtId="0" fontId="57" fillId="62" borderId="0" xfId="975" applyNumberFormat="1" applyFont="1" applyFill="1" applyBorder="1" applyAlignment="1">
      <alignment horizontal="centerContinuous"/>
      <protection/>
    </xf>
    <xf numFmtId="0" fontId="57" fillId="0" borderId="0" xfId="975" applyNumberFormat="1" applyFont="1" applyBorder="1" applyAlignment="1">
      <alignment horizontal="centerContinuous"/>
      <protection/>
    </xf>
    <xf numFmtId="0" fontId="96" fillId="0" borderId="0" xfId="975" applyNumberFormat="1" applyFont="1" applyBorder="1" applyAlignment="1" applyProtection="1">
      <alignment/>
      <protection locked="0"/>
    </xf>
    <xf numFmtId="1" fontId="57" fillId="0" borderId="0" xfId="975" applyNumberFormat="1" applyFont="1" applyBorder="1">
      <alignment/>
      <protection/>
    </xf>
    <xf numFmtId="1" fontId="61" fillId="0" borderId="0" xfId="975" applyNumberFormat="1" applyFont="1" applyBorder="1" applyAlignment="1">
      <alignment horizontal="right"/>
      <protection/>
    </xf>
    <xf numFmtId="0" fontId="57" fillId="0" borderId="0" xfId="975" applyFont="1" applyBorder="1" applyAlignment="1">
      <alignment/>
      <protection/>
    </xf>
    <xf numFmtId="0" fontId="57" fillId="0" borderId="0" xfId="975" applyNumberFormat="1" applyFont="1" applyBorder="1" applyAlignment="1">
      <alignment horizontal="center"/>
      <protection/>
    </xf>
    <xf numFmtId="1" fontId="57" fillId="0" borderId="0" xfId="975" applyNumberFormat="1" applyFont="1" applyAlignment="1">
      <alignment horizontal="right"/>
      <protection/>
    </xf>
    <xf numFmtId="1" fontId="57" fillId="0" borderId="0" xfId="975" applyNumberFormat="1" applyFont="1">
      <alignment/>
      <protection/>
    </xf>
    <xf numFmtId="0" fontId="96" fillId="0" borderId="0" xfId="975" applyNumberFormat="1" applyFont="1" applyAlignment="1" applyProtection="1">
      <alignment/>
      <protection locked="0"/>
    </xf>
    <xf numFmtId="0" fontId="57" fillId="0" borderId="33" xfId="975" applyNumberFormat="1" applyFont="1" applyFill="1" applyBorder="1" applyAlignment="1">
      <alignment/>
      <protection/>
    </xf>
    <xf numFmtId="0" fontId="57" fillId="0" borderId="33" xfId="975" applyNumberFormat="1" applyFont="1" applyFill="1" applyBorder="1" applyAlignment="1" applyProtection="1">
      <alignment/>
      <protection locked="0"/>
    </xf>
    <xf numFmtId="0" fontId="57" fillId="0" borderId="34" xfId="975" applyNumberFormat="1" applyFont="1" applyFill="1" applyBorder="1" applyAlignment="1">
      <alignment/>
      <protection/>
    </xf>
    <xf numFmtId="0" fontId="57" fillId="0" borderId="0" xfId="975" applyNumberFormat="1" applyFont="1" applyFill="1" applyBorder="1" applyAlignment="1" applyProtection="1">
      <alignment/>
      <protection locked="0"/>
    </xf>
    <xf numFmtId="2" fontId="57" fillId="0" borderId="17" xfId="975" applyNumberFormat="1" applyFont="1" applyFill="1" applyBorder="1" applyAlignment="1">
      <alignment/>
      <protection/>
    </xf>
    <xf numFmtId="0" fontId="57" fillId="0" borderId="17" xfId="975" applyNumberFormat="1" applyFont="1" applyFill="1" applyBorder="1" applyAlignment="1">
      <alignment/>
      <protection/>
    </xf>
    <xf numFmtId="0" fontId="57" fillId="0" borderId="17" xfId="975" applyNumberFormat="1" applyFont="1" applyFill="1" applyBorder="1" applyAlignment="1" applyProtection="1">
      <alignment/>
      <protection locked="0"/>
    </xf>
    <xf numFmtId="167" fontId="57" fillId="0" borderId="17" xfId="975" applyNumberFormat="1" applyFont="1" applyFill="1" applyBorder="1" applyAlignment="1">
      <alignment horizontal="right"/>
      <protection/>
    </xf>
    <xf numFmtId="167" fontId="57" fillId="0" borderId="36" xfId="975" applyNumberFormat="1" applyFont="1" applyFill="1" applyBorder="1" applyAlignment="1">
      <alignment horizontal="right"/>
      <protection/>
    </xf>
    <xf numFmtId="167" fontId="57" fillId="0" borderId="27" xfId="975" applyNumberFormat="1" applyFont="1" applyFill="1" applyBorder="1" applyAlignment="1">
      <alignment horizontal="right"/>
      <protection/>
    </xf>
    <xf numFmtId="167" fontId="61" fillId="0" borderId="17" xfId="975" applyNumberFormat="1" applyFont="1" applyFill="1" applyBorder="1" applyAlignment="1">
      <alignment horizontal="right"/>
      <protection/>
    </xf>
    <xf numFmtId="43" fontId="57" fillId="0" borderId="0" xfId="975" applyNumberFormat="1" applyFont="1" applyFill="1" applyBorder="1" applyAlignment="1">
      <alignment horizontal="right"/>
      <protection/>
    </xf>
    <xf numFmtId="167" fontId="61" fillId="0" borderId="36" xfId="975" applyNumberFormat="1" applyFont="1" applyFill="1" applyBorder="1" applyAlignment="1">
      <alignment horizontal="right"/>
      <protection/>
    </xf>
    <xf numFmtId="43" fontId="57" fillId="0" borderId="0" xfId="439" applyFont="1" applyFill="1" applyBorder="1" applyAlignment="1" applyProtection="1">
      <alignment/>
      <protection locked="0"/>
    </xf>
    <xf numFmtId="43" fontId="61" fillId="0" borderId="17" xfId="439" applyFont="1" applyFill="1" applyBorder="1" applyAlignment="1">
      <alignment horizontal="right"/>
    </xf>
    <xf numFmtId="167" fontId="61" fillId="0" borderId="27" xfId="975" applyNumberFormat="1" applyFont="1" applyFill="1" applyBorder="1" applyAlignment="1">
      <alignment horizontal="right"/>
      <protection/>
    </xf>
    <xf numFmtId="167" fontId="57" fillId="0" borderId="17" xfId="975" applyNumberFormat="1" applyFont="1" applyFill="1" applyBorder="1" applyAlignment="1">
      <alignment/>
      <protection/>
    </xf>
    <xf numFmtId="167" fontId="57" fillId="0" borderId="27" xfId="975" applyNumberFormat="1" applyFont="1" applyFill="1" applyBorder="1" applyAlignment="1">
      <alignment/>
      <protection/>
    </xf>
    <xf numFmtId="0" fontId="61" fillId="0" borderId="23" xfId="975" applyNumberFormat="1" applyFont="1" applyBorder="1" applyAlignment="1">
      <alignment/>
      <protection/>
    </xf>
    <xf numFmtId="0" fontId="57" fillId="0" borderId="23" xfId="975" applyNumberFormat="1" applyFont="1" applyBorder="1" applyAlignment="1">
      <alignment/>
      <protection/>
    </xf>
    <xf numFmtId="0" fontId="57" fillId="0" borderId="23" xfId="975" applyNumberFormat="1" applyFont="1" applyBorder="1" applyAlignment="1" quotePrefix="1">
      <alignment/>
      <protection/>
    </xf>
    <xf numFmtId="0" fontId="57" fillId="0" borderId="17" xfId="883" applyNumberFormat="1" applyFont="1" applyFill="1" applyBorder="1" applyAlignment="1">
      <alignment wrapText="1"/>
      <protection/>
    </xf>
    <xf numFmtId="0" fontId="57" fillId="0" borderId="17" xfId="883" applyNumberFormat="1" applyFont="1" applyFill="1" applyBorder="1" applyAlignment="1">
      <alignment horizontal="left" vertical="top" wrapText="1"/>
      <protection/>
    </xf>
    <xf numFmtId="0" fontId="57" fillId="0" borderId="0" xfId="975" applyNumberFormat="1" applyFont="1" applyFill="1" applyBorder="1" applyAlignment="1" quotePrefix="1">
      <alignment/>
      <protection/>
    </xf>
    <xf numFmtId="0" fontId="57" fillId="0" borderId="17" xfId="883" applyNumberFormat="1" applyFont="1" applyFill="1" applyBorder="1" applyAlignment="1">
      <alignment horizontal="left" wrapText="1"/>
      <protection/>
    </xf>
    <xf numFmtId="0" fontId="61" fillId="0" borderId="0" xfId="975" applyNumberFormat="1" applyFont="1" applyFill="1" applyBorder="1" applyAlignment="1">
      <alignment/>
      <protection/>
    </xf>
    <xf numFmtId="0" fontId="57" fillId="0" borderId="0" xfId="975" applyNumberFormat="1" applyFont="1" applyBorder="1" applyAlignment="1" applyProtection="1" quotePrefix="1">
      <alignment/>
      <protection locked="0"/>
    </xf>
    <xf numFmtId="0" fontId="57" fillId="0" borderId="25" xfId="975" applyNumberFormat="1" applyFont="1" applyBorder="1" applyAlignment="1">
      <alignment/>
      <protection/>
    </xf>
    <xf numFmtId="0" fontId="57" fillId="0" borderId="27" xfId="975" applyNumberFormat="1" applyFont="1" applyFill="1" applyBorder="1" applyAlignment="1">
      <alignment/>
      <protection/>
    </xf>
    <xf numFmtId="0" fontId="57" fillId="0" borderId="33" xfId="975" applyNumberFormat="1" applyFont="1" applyBorder="1" applyAlignment="1">
      <alignment/>
      <protection/>
    </xf>
    <xf numFmtId="0" fontId="57" fillId="0" borderId="33" xfId="975" applyNumberFormat="1" applyFont="1" applyBorder="1" applyAlignment="1" applyProtection="1">
      <alignment/>
      <protection locked="0"/>
    </xf>
    <xf numFmtId="0" fontId="61" fillId="0" borderId="34" xfId="883" applyNumberFormat="1" applyFont="1" applyFill="1" applyBorder="1" applyAlignment="1">
      <alignment horizontal="right"/>
      <protection/>
    </xf>
    <xf numFmtId="0" fontId="61" fillId="0" borderId="17" xfId="883" applyNumberFormat="1" applyFont="1" applyFill="1" applyBorder="1" applyAlignment="1">
      <alignment horizontal="right"/>
      <protection/>
    </xf>
    <xf numFmtId="0" fontId="57" fillId="0" borderId="22" xfId="975" applyNumberFormat="1" applyFont="1" applyBorder="1" applyAlignment="1">
      <alignment/>
      <protection/>
    </xf>
    <xf numFmtId="0" fontId="57" fillId="0" borderId="34" xfId="975" applyNumberFormat="1" applyFont="1" applyBorder="1" applyAlignment="1">
      <alignment/>
      <protection/>
    </xf>
    <xf numFmtId="0" fontId="57" fillId="0" borderId="17" xfId="975" applyNumberFormat="1" applyFont="1" applyBorder="1" applyAlignment="1">
      <alignment/>
      <protection/>
    </xf>
    <xf numFmtId="0" fontId="57" fillId="0" borderId="22" xfId="975" applyNumberFormat="1" applyFont="1" applyFill="1" applyBorder="1" applyAlignment="1">
      <alignment/>
      <protection/>
    </xf>
    <xf numFmtId="0" fontId="57" fillId="0" borderId="23" xfId="975" applyNumberFormat="1" applyFont="1" applyFill="1" applyBorder="1" applyAlignment="1">
      <alignment/>
      <protection/>
    </xf>
    <xf numFmtId="167" fontId="57" fillId="0" borderId="23" xfId="975" applyNumberFormat="1" applyFont="1" applyFill="1" applyBorder="1" applyAlignment="1">
      <alignment horizontal="right"/>
      <protection/>
    </xf>
    <xf numFmtId="167" fontId="57" fillId="0" borderId="37" xfId="975" applyNumberFormat="1" applyFont="1" applyFill="1" applyBorder="1" applyAlignment="1">
      <alignment horizontal="right"/>
      <protection/>
    </xf>
    <xf numFmtId="0" fontId="57" fillId="0" borderId="25" xfId="975" applyNumberFormat="1" applyFont="1" applyFill="1" applyBorder="1" applyAlignment="1">
      <alignment/>
      <protection/>
    </xf>
    <xf numFmtId="43" fontId="57" fillId="0" borderId="0" xfId="439" applyFont="1" applyBorder="1" applyAlignment="1">
      <alignment/>
    </xf>
    <xf numFmtId="1" fontId="57" fillId="0" borderId="0" xfId="975" applyNumberFormat="1" applyFont="1" applyBorder="1" applyAlignment="1" applyProtection="1">
      <alignment/>
      <protection hidden="1"/>
    </xf>
    <xf numFmtId="1" fontId="57" fillId="0" borderId="0" xfId="975" applyNumberFormat="1" applyFont="1" applyFill="1" applyBorder="1" applyAlignment="1" applyProtection="1">
      <alignment/>
      <protection hidden="1"/>
    </xf>
    <xf numFmtId="1" fontId="66" fillId="0" borderId="0" xfId="975" applyNumberFormat="1" applyFont="1" applyBorder="1" applyAlignment="1" applyProtection="1">
      <alignment/>
      <protection hidden="1"/>
    </xf>
    <xf numFmtId="1" fontId="66" fillId="0" borderId="0" xfId="975" applyNumberFormat="1" applyFont="1" applyFill="1" applyBorder="1" applyAlignment="1" applyProtection="1">
      <alignment horizontal="right"/>
      <protection hidden="1"/>
    </xf>
    <xf numFmtId="168" fontId="57" fillId="0" borderId="0" xfId="883" applyNumberFormat="1" applyFont="1" applyFill="1" applyBorder="1" applyAlignment="1">
      <alignment/>
      <protection/>
    </xf>
    <xf numFmtId="1" fontId="59" fillId="0" borderId="0" xfId="975" applyNumberFormat="1" applyFont="1" applyBorder="1" applyAlignment="1" applyProtection="1">
      <alignment/>
      <protection/>
    </xf>
    <xf numFmtId="1" fontId="66" fillId="0" borderId="0" xfId="883" applyNumberFormat="1" applyFont="1" applyFill="1" applyBorder="1" applyAlignment="1" applyProtection="1">
      <alignment horizontal="right"/>
      <protection hidden="1"/>
    </xf>
    <xf numFmtId="0" fontId="57" fillId="0" borderId="0" xfId="883" applyFont="1" applyFill="1" applyBorder="1" applyAlignment="1">
      <alignment/>
      <protection/>
    </xf>
    <xf numFmtId="1" fontId="66" fillId="0" borderId="0" xfId="883" applyNumberFormat="1" applyFont="1" applyFill="1" applyBorder="1" applyAlignment="1" applyProtection="1">
      <alignment horizontal="right"/>
      <protection hidden="1"/>
    </xf>
    <xf numFmtId="1" fontId="57" fillId="62" borderId="0" xfId="975" applyNumberFormat="1" applyFont="1" applyFill="1" applyBorder="1" applyAlignment="1" applyProtection="1">
      <alignment/>
      <protection hidden="1"/>
    </xf>
    <xf numFmtId="1" fontId="57" fillId="62" borderId="0" xfId="975" applyNumberFormat="1" applyFont="1" applyFill="1" applyBorder="1" applyAlignment="1" applyProtection="1">
      <alignment horizontal="right"/>
      <protection hidden="1"/>
    </xf>
    <xf numFmtId="2" fontId="43" fillId="0" borderId="28" xfId="439" applyNumberFormat="1" applyFont="1" applyBorder="1" applyAlignment="1">
      <alignment horizontal="right" vertical="center"/>
    </xf>
    <xf numFmtId="0" fontId="43" fillId="0" borderId="0" xfId="0" applyFont="1" applyBorder="1" applyAlignment="1">
      <alignment horizontal="justify" vertical="top" wrapText="1"/>
    </xf>
    <xf numFmtId="0" fontId="43" fillId="0" borderId="23" xfId="0" applyNumberFormat="1" applyFont="1" applyFill="1" applyBorder="1" applyAlignment="1">
      <alignment horizontal="right" vertical="center" wrapText="1"/>
    </xf>
    <xf numFmtId="2" fontId="43" fillId="0" borderId="21" xfId="439" applyNumberFormat="1" applyFont="1" applyFill="1" applyBorder="1" applyAlignment="1" quotePrefix="1">
      <alignment horizontal="right" vertical="center"/>
    </xf>
    <xf numFmtId="167" fontId="9" fillId="0" borderId="32" xfId="689" applyNumberFormat="1" applyFont="1" applyFill="1" applyBorder="1" applyAlignment="1">
      <alignment/>
      <protection/>
    </xf>
    <xf numFmtId="167" fontId="8" fillId="0" borderId="21" xfId="689" applyNumberFormat="1" applyFont="1" applyFill="1" applyBorder="1" applyAlignment="1" quotePrefix="1">
      <alignment/>
      <protection/>
    </xf>
    <xf numFmtId="0" fontId="41" fillId="61" borderId="0" xfId="690" applyFont="1" applyFill="1" applyAlignment="1">
      <alignment horizontal="left"/>
      <protection/>
    </xf>
    <xf numFmtId="0" fontId="41" fillId="61" borderId="0" xfId="690" applyFont="1" applyFill="1" applyAlignment="1">
      <alignment/>
      <protection/>
    </xf>
    <xf numFmtId="0" fontId="0" fillId="0" borderId="0" xfId="690" applyFont="1" applyBorder="1" applyAlignment="1">
      <alignment horizontal="center" vertical="center"/>
      <protection/>
    </xf>
    <xf numFmtId="0" fontId="0" fillId="0" borderId="0" xfId="690" applyFont="1" applyAlignment="1">
      <alignment vertical="center"/>
      <protection/>
    </xf>
    <xf numFmtId="0" fontId="41" fillId="0" borderId="26" xfId="690" applyFont="1" applyBorder="1" applyAlignment="1">
      <alignment vertical="center"/>
      <protection/>
    </xf>
    <xf numFmtId="0" fontId="0" fillId="0" borderId="26" xfId="690" applyFont="1" applyBorder="1" applyAlignment="1">
      <alignment vertical="center"/>
      <protection/>
    </xf>
    <xf numFmtId="0" fontId="43" fillId="0" borderId="0" xfId="0" applyFont="1" applyFill="1" applyAlignment="1">
      <alignment horizontal="justify" vertical="top" wrapText="1"/>
    </xf>
    <xf numFmtId="0" fontId="3" fillId="0" borderId="0" xfId="0" applyFont="1" applyBorder="1" applyAlignment="1">
      <alignment horizontal="justify" vertical="top"/>
    </xf>
    <xf numFmtId="167" fontId="8" fillId="0" borderId="27" xfId="689" applyNumberFormat="1" applyFont="1" applyFill="1" applyBorder="1" applyAlignment="1">
      <alignment horizontal="right"/>
      <protection/>
    </xf>
    <xf numFmtId="0" fontId="43" fillId="0" borderId="0" xfId="0" applyNumberFormat="1" applyFont="1" applyBorder="1" applyAlignment="1">
      <alignment horizontal="left" vertical="center" wrapText="1"/>
    </xf>
    <xf numFmtId="0" fontId="43" fillId="0" borderId="17" xfId="0" applyNumberFormat="1" applyFont="1" applyBorder="1" applyAlignment="1">
      <alignment horizontal="left" vertical="center" wrapText="1"/>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2" fontId="12" fillId="0" borderId="0" xfId="0" applyNumberFormat="1" applyFont="1" applyFill="1" applyBorder="1" applyAlignment="1">
      <alignment horizontal="center" vertical="center"/>
    </xf>
    <xf numFmtId="0" fontId="43" fillId="0" borderId="23" xfId="0" applyNumberFormat="1" applyFont="1" applyBorder="1" applyAlignment="1">
      <alignment horizontal="left" vertical="center" wrapText="1"/>
    </xf>
    <xf numFmtId="0" fontId="43" fillId="0" borderId="0" xfId="0" applyFont="1" applyFill="1" applyBorder="1" applyAlignment="1">
      <alignment horizontal="justify" vertical="top" wrapText="1"/>
    </xf>
    <xf numFmtId="0" fontId="43" fillId="0" borderId="0" xfId="0" applyFont="1" applyFill="1" applyAlignment="1">
      <alignment horizontal="justify" vertical="top" wrapText="1"/>
    </xf>
    <xf numFmtId="0" fontId="43" fillId="0" borderId="0" xfId="0" applyFont="1" applyBorder="1" applyAlignment="1">
      <alignment horizontal="justify" vertical="top" wrapText="1"/>
    </xf>
    <xf numFmtId="0" fontId="3" fillId="0" borderId="0" xfId="0" applyFont="1" applyBorder="1" applyAlignment="1">
      <alignment horizontal="justify" vertical="top"/>
    </xf>
    <xf numFmtId="0" fontId="43" fillId="0" borderId="23" xfId="0" applyFont="1" applyBorder="1" applyAlignment="1">
      <alignment horizontal="left" vertical="center" wrapText="1"/>
    </xf>
    <xf numFmtId="0" fontId="43" fillId="0" borderId="0" xfId="0" applyFont="1" applyBorder="1" applyAlignment="1">
      <alignment horizontal="left" vertical="center" wrapText="1"/>
    </xf>
    <xf numFmtId="0" fontId="43" fillId="0" borderId="17" xfId="0" applyFont="1" applyBorder="1" applyAlignment="1">
      <alignment horizontal="left" vertical="center" wrapText="1"/>
    </xf>
    <xf numFmtId="0" fontId="43" fillId="0" borderId="23" xfId="0" applyNumberFormat="1" applyFont="1" applyFill="1" applyBorder="1" applyAlignment="1">
      <alignment horizontal="left" vertical="top" wrapText="1"/>
    </xf>
    <xf numFmtId="0" fontId="43" fillId="0" borderId="0" xfId="0" applyNumberFormat="1" applyFont="1" applyFill="1" applyBorder="1" applyAlignment="1">
      <alignment horizontal="left" vertical="top" wrapText="1"/>
    </xf>
    <xf numFmtId="0" fontId="43" fillId="0" borderId="17" xfId="0" applyNumberFormat="1" applyFont="1" applyFill="1" applyBorder="1" applyAlignment="1">
      <alignment horizontal="left" vertical="top" wrapText="1"/>
    </xf>
    <xf numFmtId="2" fontId="12" fillId="0" borderId="0" xfId="0" applyNumberFormat="1" applyFont="1" applyFill="1" applyBorder="1" applyAlignment="1">
      <alignment horizontal="center"/>
    </xf>
    <xf numFmtId="2" fontId="12" fillId="0" borderId="0" xfId="0" applyNumberFormat="1" applyFont="1" applyFill="1" applyBorder="1" applyAlignment="1">
      <alignment horizontal="center" vertical="top"/>
    </xf>
    <xf numFmtId="2" fontId="12" fillId="0" borderId="0" xfId="0" applyNumberFormat="1" applyFont="1" applyFill="1" applyBorder="1" applyAlignment="1">
      <alignment horizontal="center" vertical="top" wrapText="1"/>
    </xf>
    <xf numFmtId="0" fontId="43" fillId="0" borderId="0" xfId="0" applyNumberFormat="1" applyFont="1" applyBorder="1" applyAlignment="1">
      <alignment horizontal="left" vertical="top" wrapText="1"/>
    </xf>
    <xf numFmtId="0" fontId="43" fillId="0" borderId="17" xfId="0" applyNumberFormat="1" applyFont="1" applyBorder="1" applyAlignment="1">
      <alignment horizontal="left" vertical="top" wrapText="1"/>
    </xf>
    <xf numFmtId="0" fontId="43" fillId="0" borderId="23" xfId="0" applyFont="1" applyBorder="1" applyAlignment="1">
      <alignment horizontal="left" vertical="top" wrapText="1"/>
    </xf>
    <xf numFmtId="0" fontId="43" fillId="0" borderId="0" xfId="0" applyFont="1" applyBorder="1" applyAlignment="1">
      <alignment horizontal="left" vertical="top" wrapText="1"/>
    </xf>
    <xf numFmtId="0" fontId="43" fillId="0" borderId="17" xfId="0" applyFont="1" applyBorder="1" applyAlignment="1">
      <alignment horizontal="left" vertical="top" wrapText="1"/>
    </xf>
    <xf numFmtId="0" fontId="43" fillId="0" borderId="0" xfId="0" applyFont="1" applyFill="1" applyBorder="1" applyAlignment="1">
      <alignment horizontal="left" vertical="top"/>
    </xf>
    <xf numFmtId="0" fontId="12" fillId="0" borderId="0" xfId="0" applyFont="1" applyFill="1" applyBorder="1" applyAlignment="1">
      <alignment horizontal="justify" vertical="top" wrapText="1"/>
    </xf>
    <xf numFmtId="0" fontId="45" fillId="0" borderId="0" xfId="0" applyFont="1" applyFill="1" applyBorder="1" applyAlignment="1">
      <alignment horizontal="justify" vertical="top" wrapText="1"/>
    </xf>
    <xf numFmtId="169" fontId="9" fillId="0" borderId="30" xfId="1030" applyNumberFormat="1" applyFont="1" applyBorder="1" applyAlignment="1">
      <alignment horizontal="center"/>
    </xf>
    <xf numFmtId="169" fontId="9" fillId="0" borderId="31" xfId="1030" applyNumberFormat="1" applyFont="1" applyBorder="1" applyAlignment="1">
      <alignment horizontal="center"/>
    </xf>
    <xf numFmtId="0" fontId="4" fillId="0" borderId="0" xfId="689" applyFont="1" applyAlignment="1">
      <alignment horizontal="center"/>
      <protection/>
    </xf>
    <xf numFmtId="2" fontId="4" fillId="0" borderId="0" xfId="689" applyNumberFormat="1" applyFont="1" applyFill="1" applyAlignment="1">
      <alignment horizontal="center"/>
      <protection/>
    </xf>
    <xf numFmtId="0" fontId="8" fillId="0" borderId="0" xfId="689" applyFont="1" applyFill="1" applyBorder="1" applyAlignment="1">
      <alignment horizontal="justify" vertical="top" wrapText="1"/>
      <protection/>
    </xf>
    <xf numFmtId="2" fontId="4" fillId="0" borderId="0" xfId="690" applyNumberFormat="1" applyFont="1" applyAlignment="1">
      <alignment horizontal="center"/>
      <protection/>
    </xf>
    <xf numFmtId="2" fontId="4" fillId="0" borderId="0" xfId="689" applyNumberFormat="1" applyFont="1" applyAlignment="1">
      <alignment horizontal="center"/>
      <protection/>
    </xf>
    <xf numFmtId="0" fontId="5" fillId="61" borderId="0" xfId="883" applyNumberFormat="1" applyFont="1" applyFill="1" applyAlignment="1" quotePrefix="1">
      <alignment horizontal="left" vertical="justify" wrapText="1"/>
      <protection/>
    </xf>
    <xf numFmtId="0" fontId="67" fillId="0" borderId="0" xfId="883" applyNumberFormat="1" applyFont="1" applyFill="1" applyBorder="1" applyAlignment="1">
      <alignment horizontal="left" vertical="top" wrapText="1"/>
      <protection/>
    </xf>
    <xf numFmtId="0" fontId="57" fillId="0" borderId="0" xfId="883" applyNumberFormat="1" applyFont="1" applyBorder="1" applyAlignment="1">
      <alignment horizontal="left" vertical="top" wrapText="1"/>
      <protection/>
    </xf>
    <xf numFmtId="0" fontId="67" fillId="62" borderId="0" xfId="883" applyNumberFormat="1" applyFont="1" applyFill="1" applyBorder="1" applyAlignment="1">
      <alignment horizontal="left" vertical="top" wrapText="1"/>
      <protection/>
    </xf>
    <xf numFmtId="0" fontId="57" fillId="0" borderId="0" xfId="975" applyNumberFormat="1" applyFont="1" applyFill="1" applyAlignment="1">
      <alignment horizontal="left" vertical="top" wrapText="1"/>
      <protection/>
    </xf>
    <xf numFmtId="0" fontId="0" fillId="61" borderId="30" xfId="0" applyFont="1" applyFill="1" applyBorder="1" applyAlignment="1">
      <alignment horizontal="center" vertical="center"/>
    </xf>
    <xf numFmtId="0" fontId="0" fillId="0" borderId="0" xfId="689" applyFont="1" applyAlignment="1">
      <alignment horizontal="justify" vertical="top" wrapText="1"/>
      <protection/>
    </xf>
    <xf numFmtId="0" fontId="0" fillId="0" borderId="0" xfId="689" applyFont="1" applyAlignment="1">
      <alignment horizontal="justify" vertical="center" wrapText="1"/>
      <protection/>
    </xf>
    <xf numFmtId="0" fontId="0" fillId="0" borderId="0" xfId="689" applyFont="1" applyAlignment="1">
      <alignment horizontal="justify" vertical="center" wrapText="1"/>
      <protection/>
    </xf>
    <xf numFmtId="0" fontId="0" fillId="0" borderId="0" xfId="689" applyNumberFormat="1" applyFont="1" applyAlignment="1">
      <alignment horizontal="justify" vertical="top" wrapText="1"/>
      <protection/>
    </xf>
    <xf numFmtId="0" fontId="0" fillId="0" borderId="0" xfId="0" applyFont="1" applyAlignment="1">
      <alignment horizontal="left" vertical="top" wrapText="1"/>
    </xf>
    <xf numFmtId="0" fontId="0" fillId="0" borderId="0" xfId="0" applyFont="1" applyAlignment="1">
      <alignment horizontal="left" vertical="top" wrapText="1"/>
    </xf>
    <xf numFmtId="0" fontId="0" fillId="61" borderId="0" xfId="689" applyFont="1" applyFill="1" applyAlignment="1">
      <alignment horizontal="center"/>
      <protection/>
    </xf>
    <xf numFmtId="0" fontId="0" fillId="0" borderId="26" xfId="690" applyFont="1" applyBorder="1" applyAlignment="1">
      <alignment horizontal="right" vertical="center"/>
      <protection/>
    </xf>
    <xf numFmtId="0" fontId="0" fillId="61" borderId="0" xfId="690" applyFont="1" applyFill="1" applyAlignment="1">
      <alignment horizontal="right"/>
      <protection/>
    </xf>
    <xf numFmtId="0" fontId="4" fillId="61" borderId="22" xfId="0" applyFont="1" applyFill="1" applyBorder="1" applyAlignment="1">
      <alignment horizontal="center"/>
    </xf>
    <xf numFmtId="0" fontId="4" fillId="61" borderId="33" xfId="0" applyFont="1" applyFill="1" applyBorder="1" applyAlignment="1">
      <alignment horizontal="center"/>
    </xf>
    <xf numFmtId="0" fontId="4" fillId="61" borderId="34" xfId="0" applyFont="1" applyFill="1" applyBorder="1" applyAlignment="1">
      <alignment horizontal="center"/>
    </xf>
    <xf numFmtId="0" fontId="88" fillId="61" borderId="0" xfId="0" applyFont="1" applyFill="1" applyAlignment="1">
      <alignment horizontal="justify" vertical="top" wrapText="1"/>
    </xf>
    <xf numFmtId="0" fontId="0" fillId="61" borderId="0" xfId="0" applyFont="1" applyFill="1" applyAlignment="1">
      <alignment horizontal="justify" vertical="top" wrapText="1"/>
    </xf>
  </cellXfs>
  <cellStyles count="1140">
    <cellStyle name="Normal" xfId="0"/>
    <cellStyle name="_~4935832" xfId="15"/>
    <cellStyle name="_Soujanya Elec" xfId="16"/>
    <cellStyle name="=C:\WINNT\SYSTEM32\COMMAND.COM" xfId="17"/>
    <cellStyle name="=C:\WINNT\SYSTEM32\COMMAND.COM 2" xfId="18"/>
    <cellStyle name="=C:\WINNT\SYSTEM32\COMMAND.COM_Book1" xfId="19"/>
    <cellStyle name="20% - Accent1" xfId="20"/>
    <cellStyle name="20% - Accent1 10" xfId="21"/>
    <cellStyle name="20% - Accent1 11" xfId="22"/>
    <cellStyle name="20% - Accent1 12" xfId="23"/>
    <cellStyle name="20% - Accent1 13" xfId="24"/>
    <cellStyle name="20% - Accent1 2" xfId="25"/>
    <cellStyle name="20% - Accent1 2 2" xfId="26"/>
    <cellStyle name="20% - Accent1 2 3" xfId="27"/>
    <cellStyle name="20% - Accent1 2_Additional Info_ Dipankar Maity31.03.2012" xfId="28"/>
    <cellStyle name="20% - Accent1 3" xfId="29"/>
    <cellStyle name="20% - Accent1 4" xfId="30"/>
    <cellStyle name="20% - Accent1 5" xfId="31"/>
    <cellStyle name="20% - Accent1 6" xfId="32"/>
    <cellStyle name="20% - Accent1 7" xfId="33"/>
    <cellStyle name="20% - Accent1 8" xfId="34"/>
    <cellStyle name="20% - Accent1 9" xfId="35"/>
    <cellStyle name="20% - Accent2" xfId="36"/>
    <cellStyle name="20% - Accent2 10" xfId="37"/>
    <cellStyle name="20% - Accent2 11" xfId="38"/>
    <cellStyle name="20% - Accent2 12" xfId="39"/>
    <cellStyle name="20% - Accent2 13" xfId="40"/>
    <cellStyle name="20% - Accent2 2" xfId="41"/>
    <cellStyle name="20% - Accent2 2 2" xfId="42"/>
    <cellStyle name="20% - Accent2 2 3" xfId="43"/>
    <cellStyle name="20% - Accent2 2_Additional Info_ Dipankar Maity31.03.2012" xfId="44"/>
    <cellStyle name="20% - Accent2 3" xfId="45"/>
    <cellStyle name="20% - Accent2 4" xfId="46"/>
    <cellStyle name="20% - Accent2 5" xfId="47"/>
    <cellStyle name="20% - Accent2 6" xfId="48"/>
    <cellStyle name="20% - Accent2 7" xfId="49"/>
    <cellStyle name="20% - Accent2 8" xfId="50"/>
    <cellStyle name="20% - Accent2 9" xfId="51"/>
    <cellStyle name="20% - Accent3" xfId="52"/>
    <cellStyle name="20% - Accent3 10" xfId="53"/>
    <cellStyle name="20% - Accent3 11" xfId="54"/>
    <cellStyle name="20% - Accent3 12" xfId="55"/>
    <cellStyle name="20% - Accent3 13" xfId="56"/>
    <cellStyle name="20% - Accent3 2" xfId="57"/>
    <cellStyle name="20% - Accent3 2 2" xfId="58"/>
    <cellStyle name="20% - Accent3 2 3" xfId="59"/>
    <cellStyle name="20% - Accent3 2_Additional Info_ Dipankar Maity31.03.2012" xfId="60"/>
    <cellStyle name="20% - Accent3 3" xfId="61"/>
    <cellStyle name="20% - Accent3 4" xfId="62"/>
    <cellStyle name="20% - Accent3 5" xfId="63"/>
    <cellStyle name="20% - Accent3 6" xfId="64"/>
    <cellStyle name="20% - Accent3 7" xfId="65"/>
    <cellStyle name="20% - Accent3 8" xfId="66"/>
    <cellStyle name="20% - Accent3 9" xfId="67"/>
    <cellStyle name="20% - Accent4" xfId="68"/>
    <cellStyle name="20% - Accent4 10" xfId="69"/>
    <cellStyle name="20% - Accent4 11" xfId="70"/>
    <cellStyle name="20% - Accent4 12" xfId="71"/>
    <cellStyle name="20% - Accent4 13" xfId="72"/>
    <cellStyle name="20% - Accent4 2" xfId="73"/>
    <cellStyle name="20% - Accent4 2 2" xfId="74"/>
    <cellStyle name="20% - Accent4 2 3" xfId="75"/>
    <cellStyle name="20% - Accent4 2_Additional Info_ Dipankar Maity31.03.2012" xfId="76"/>
    <cellStyle name="20% - Accent4 3" xfId="77"/>
    <cellStyle name="20% - Accent4 4" xfId="78"/>
    <cellStyle name="20% - Accent4 5" xfId="79"/>
    <cellStyle name="20% - Accent4 6" xfId="80"/>
    <cellStyle name="20% - Accent4 7" xfId="81"/>
    <cellStyle name="20% - Accent4 8" xfId="82"/>
    <cellStyle name="20% - Accent4 9" xfId="83"/>
    <cellStyle name="20% - Accent5" xfId="84"/>
    <cellStyle name="20% - Accent5 10" xfId="85"/>
    <cellStyle name="20% - Accent5 11" xfId="86"/>
    <cellStyle name="20% - Accent5 12" xfId="87"/>
    <cellStyle name="20% - Accent5 13" xfId="88"/>
    <cellStyle name="20% - Accent5 2" xfId="89"/>
    <cellStyle name="20% - Accent5 2 2" xfId="90"/>
    <cellStyle name="20% - Accent5 2 3" xfId="91"/>
    <cellStyle name="20% - Accent5 2_Additional Info_ Dipankar Maity31.03.2012" xfId="92"/>
    <cellStyle name="20% - Accent5 3" xfId="93"/>
    <cellStyle name="20% - Accent5 4" xfId="94"/>
    <cellStyle name="20% - Accent5 5" xfId="95"/>
    <cellStyle name="20% - Accent5 6" xfId="96"/>
    <cellStyle name="20% - Accent5 7" xfId="97"/>
    <cellStyle name="20% - Accent5 8" xfId="98"/>
    <cellStyle name="20% - Accent5 9" xfId="99"/>
    <cellStyle name="20% - Accent6" xfId="100"/>
    <cellStyle name="20% - Accent6 10" xfId="101"/>
    <cellStyle name="20% - Accent6 11" xfId="102"/>
    <cellStyle name="20% - Accent6 12" xfId="103"/>
    <cellStyle name="20% - Accent6 13" xfId="104"/>
    <cellStyle name="20% - Accent6 2" xfId="105"/>
    <cellStyle name="20% - Accent6 2 2" xfId="106"/>
    <cellStyle name="20% - Accent6 2 3" xfId="107"/>
    <cellStyle name="20% - Accent6 2_Additional Info_ Dipankar Maity31.03.2012" xfId="108"/>
    <cellStyle name="20% - Accent6 3" xfId="109"/>
    <cellStyle name="20% - Accent6 4" xfId="110"/>
    <cellStyle name="20% - Accent6 5" xfId="111"/>
    <cellStyle name="20% - Accent6 6" xfId="112"/>
    <cellStyle name="20% - Accent6 7" xfId="113"/>
    <cellStyle name="20% - Accent6 8" xfId="114"/>
    <cellStyle name="20% - Accent6 9" xfId="115"/>
    <cellStyle name="40% - Accent1" xfId="116"/>
    <cellStyle name="40% - Accent1 10" xfId="117"/>
    <cellStyle name="40% - Accent1 11" xfId="118"/>
    <cellStyle name="40% - Accent1 12" xfId="119"/>
    <cellStyle name="40% - Accent1 13" xfId="120"/>
    <cellStyle name="40% - Accent1 2" xfId="121"/>
    <cellStyle name="40% - Accent1 2 2" xfId="122"/>
    <cellStyle name="40% - Accent1 2 3" xfId="123"/>
    <cellStyle name="40% - Accent1 2_Additional Info_ Dipankar Maity31.03.2012" xfId="124"/>
    <cellStyle name="40% - Accent1 3" xfId="125"/>
    <cellStyle name="40% - Accent1 4" xfId="126"/>
    <cellStyle name="40% - Accent1 5" xfId="127"/>
    <cellStyle name="40% - Accent1 6" xfId="128"/>
    <cellStyle name="40% - Accent1 7" xfId="129"/>
    <cellStyle name="40% - Accent1 8" xfId="130"/>
    <cellStyle name="40% - Accent1 9" xfId="131"/>
    <cellStyle name="40% - Accent2" xfId="132"/>
    <cellStyle name="40% - Accent2 10" xfId="133"/>
    <cellStyle name="40% - Accent2 11" xfId="134"/>
    <cellStyle name="40% - Accent2 12" xfId="135"/>
    <cellStyle name="40% - Accent2 13" xfId="136"/>
    <cellStyle name="40% - Accent2 2" xfId="137"/>
    <cellStyle name="40% - Accent2 2 2" xfId="138"/>
    <cellStyle name="40% - Accent2 2 3" xfId="139"/>
    <cellStyle name="40% - Accent2 2_Additional Info_ Dipankar Maity31.03.2012" xfId="140"/>
    <cellStyle name="40% - Accent2 3" xfId="141"/>
    <cellStyle name="40% - Accent2 4" xfId="142"/>
    <cellStyle name="40% - Accent2 5" xfId="143"/>
    <cellStyle name="40% - Accent2 6" xfId="144"/>
    <cellStyle name="40% - Accent2 7" xfId="145"/>
    <cellStyle name="40% - Accent2 8" xfId="146"/>
    <cellStyle name="40% - Accent2 9" xfId="147"/>
    <cellStyle name="40% - Accent3" xfId="148"/>
    <cellStyle name="40% - Accent3 10" xfId="149"/>
    <cellStyle name="40% - Accent3 11" xfId="150"/>
    <cellStyle name="40% - Accent3 12" xfId="151"/>
    <cellStyle name="40% - Accent3 13" xfId="152"/>
    <cellStyle name="40% - Accent3 2" xfId="153"/>
    <cellStyle name="40% - Accent3 2 2" xfId="154"/>
    <cellStyle name="40% - Accent3 2 3" xfId="155"/>
    <cellStyle name="40% - Accent3 2_Additional Info_ Dipankar Maity31.03.2012" xfId="156"/>
    <cellStyle name="40% - Accent3 3" xfId="157"/>
    <cellStyle name="40% - Accent3 4" xfId="158"/>
    <cellStyle name="40% - Accent3 5" xfId="159"/>
    <cellStyle name="40% - Accent3 6" xfId="160"/>
    <cellStyle name="40% - Accent3 7" xfId="161"/>
    <cellStyle name="40% - Accent3 8" xfId="162"/>
    <cellStyle name="40% - Accent3 9" xfId="163"/>
    <cellStyle name="40% - Accent4" xfId="164"/>
    <cellStyle name="40% - Accent4 10" xfId="165"/>
    <cellStyle name="40% - Accent4 11" xfId="166"/>
    <cellStyle name="40% - Accent4 12" xfId="167"/>
    <cellStyle name="40% - Accent4 13" xfId="168"/>
    <cellStyle name="40% - Accent4 2" xfId="169"/>
    <cellStyle name="40% - Accent4 2 2" xfId="170"/>
    <cellStyle name="40% - Accent4 2 3" xfId="171"/>
    <cellStyle name="40% - Accent4 2_Additional Info_ Dipankar Maity31.03.2012" xfId="172"/>
    <cellStyle name="40% - Accent4 3" xfId="173"/>
    <cellStyle name="40% - Accent4 4" xfId="174"/>
    <cellStyle name="40% - Accent4 5" xfId="175"/>
    <cellStyle name="40% - Accent4 6" xfId="176"/>
    <cellStyle name="40% - Accent4 7" xfId="177"/>
    <cellStyle name="40% - Accent4 8" xfId="178"/>
    <cellStyle name="40% - Accent4 9" xfId="179"/>
    <cellStyle name="40% - Accent5" xfId="180"/>
    <cellStyle name="40% - Accent5 10" xfId="181"/>
    <cellStyle name="40% - Accent5 11" xfId="182"/>
    <cellStyle name="40% - Accent5 12" xfId="183"/>
    <cellStyle name="40% - Accent5 13" xfId="184"/>
    <cellStyle name="40% - Accent5 2" xfId="185"/>
    <cellStyle name="40% - Accent5 2 2" xfId="186"/>
    <cellStyle name="40% - Accent5 2 3" xfId="187"/>
    <cellStyle name="40% - Accent5 2_Additional Info_ Dipankar Maity31.03.2012" xfId="188"/>
    <cellStyle name="40% - Accent5 3" xfId="189"/>
    <cellStyle name="40% - Accent5 4" xfId="190"/>
    <cellStyle name="40% - Accent5 5" xfId="191"/>
    <cellStyle name="40% - Accent5 6" xfId="192"/>
    <cellStyle name="40% - Accent5 7" xfId="193"/>
    <cellStyle name="40% - Accent5 8" xfId="194"/>
    <cellStyle name="40% - Accent5 9" xfId="195"/>
    <cellStyle name="40% - Accent6" xfId="196"/>
    <cellStyle name="40% - Accent6 10" xfId="197"/>
    <cellStyle name="40% - Accent6 11" xfId="198"/>
    <cellStyle name="40% - Accent6 12" xfId="199"/>
    <cellStyle name="40% - Accent6 13" xfId="200"/>
    <cellStyle name="40% - Accent6 2" xfId="201"/>
    <cellStyle name="40% - Accent6 2 2" xfId="202"/>
    <cellStyle name="40% - Accent6 2 3" xfId="203"/>
    <cellStyle name="40% - Accent6 2_Additional Info_ Dipankar Maity31.03.2012" xfId="204"/>
    <cellStyle name="40% - Accent6 3" xfId="205"/>
    <cellStyle name="40% - Accent6 4" xfId="206"/>
    <cellStyle name="40% - Accent6 5" xfId="207"/>
    <cellStyle name="40% - Accent6 6" xfId="208"/>
    <cellStyle name="40% - Accent6 7" xfId="209"/>
    <cellStyle name="40% - Accent6 8" xfId="210"/>
    <cellStyle name="40% - Accent6 9" xfId="211"/>
    <cellStyle name="60% - Accent1" xfId="212"/>
    <cellStyle name="60% - Accent1 10" xfId="213"/>
    <cellStyle name="60% - Accent1 11" xfId="214"/>
    <cellStyle name="60% - Accent1 12" xfId="215"/>
    <cellStyle name="60% - Accent1 13" xfId="216"/>
    <cellStyle name="60% - Accent1 2" xfId="217"/>
    <cellStyle name="60% - Accent1 2 2" xfId="218"/>
    <cellStyle name="60% - Accent1 2 3" xfId="219"/>
    <cellStyle name="60% - Accent1 3" xfId="220"/>
    <cellStyle name="60% - Accent1 4" xfId="221"/>
    <cellStyle name="60% - Accent1 5" xfId="222"/>
    <cellStyle name="60% - Accent1 6" xfId="223"/>
    <cellStyle name="60% - Accent1 7" xfId="224"/>
    <cellStyle name="60% - Accent1 8" xfId="225"/>
    <cellStyle name="60% - Accent1 9" xfId="226"/>
    <cellStyle name="60% - Accent2" xfId="227"/>
    <cellStyle name="60% - Accent2 10" xfId="228"/>
    <cellStyle name="60% - Accent2 11" xfId="229"/>
    <cellStyle name="60% - Accent2 12" xfId="230"/>
    <cellStyle name="60% - Accent2 13" xfId="231"/>
    <cellStyle name="60% - Accent2 2" xfId="232"/>
    <cellStyle name="60% - Accent2 2 2" xfId="233"/>
    <cellStyle name="60% - Accent2 2 3" xfId="234"/>
    <cellStyle name="60% - Accent2 3" xfId="235"/>
    <cellStyle name="60% - Accent2 4" xfId="236"/>
    <cellStyle name="60% - Accent2 5" xfId="237"/>
    <cellStyle name="60% - Accent2 6" xfId="238"/>
    <cellStyle name="60% - Accent2 7" xfId="239"/>
    <cellStyle name="60% - Accent2 8" xfId="240"/>
    <cellStyle name="60% - Accent2 9" xfId="241"/>
    <cellStyle name="60% - Accent3" xfId="242"/>
    <cellStyle name="60% - Accent3 10" xfId="243"/>
    <cellStyle name="60% - Accent3 11" xfId="244"/>
    <cellStyle name="60% - Accent3 12" xfId="245"/>
    <cellStyle name="60% - Accent3 13" xfId="246"/>
    <cellStyle name="60% - Accent3 2" xfId="247"/>
    <cellStyle name="60% - Accent3 2 2" xfId="248"/>
    <cellStyle name="60% - Accent3 2 3" xfId="249"/>
    <cellStyle name="60% - Accent3 3" xfId="250"/>
    <cellStyle name="60% - Accent3 4" xfId="251"/>
    <cellStyle name="60% - Accent3 5" xfId="252"/>
    <cellStyle name="60% - Accent3 6" xfId="253"/>
    <cellStyle name="60% - Accent3 7" xfId="254"/>
    <cellStyle name="60% - Accent3 8" xfId="255"/>
    <cellStyle name="60% - Accent3 9" xfId="256"/>
    <cellStyle name="60% - Accent4" xfId="257"/>
    <cellStyle name="60% - Accent4 10" xfId="258"/>
    <cellStyle name="60% - Accent4 11" xfId="259"/>
    <cellStyle name="60% - Accent4 12" xfId="260"/>
    <cellStyle name="60% - Accent4 13" xfId="261"/>
    <cellStyle name="60% - Accent4 2" xfId="262"/>
    <cellStyle name="60% - Accent4 2 2" xfId="263"/>
    <cellStyle name="60% - Accent4 2 3" xfId="264"/>
    <cellStyle name="60% - Accent4 3" xfId="265"/>
    <cellStyle name="60% - Accent4 4" xfId="266"/>
    <cellStyle name="60% - Accent4 5" xfId="267"/>
    <cellStyle name="60% - Accent4 6" xfId="268"/>
    <cellStyle name="60% - Accent4 7" xfId="269"/>
    <cellStyle name="60% - Accent4 8" xfId="270"/>
    <cellStyle name="60% - Accent4 9" xfId="271"/>
    <cellStyle name="60% - Accent5" xfId="272"/>
    <cellStyle name="60% - Accent5 10" xfId="273"/>
    <cellStyle name="60% - Accent5 11" xfId="274"/>
    <cellStyle name="60% - Accent5 12" xfId="275"/>
    <cellStyle name="60% - Accent5 13" xfId="276"/>
    <cellStyle name="60% - Accent5 2" xfId="277"/>
    <cellStyle name="60% - Accent5 2 2" xfId="278"/>
    <cellStyle name="60% - Accent5 2 3" xfId="279"/>
    <cellStyle name="60% - Accent5 3" xfId="280"/>
    <cellStyle name="60% - Accent5 4" xfId="281"/>
    <cellStyle name="60% - Accent5 5" xfId="282"/>
    <cellStyle name="60% - Accent5 6" xfId="283"/>
    <cellStyle name="60% - Accent5 7" xfId="284"/>
    <cellStyle name="60% - Accent5 8" xfId="285"/>
    <cellStyle name="60% - Accent5 9" xfId="286"/>
    <cellStyle name="60% - Accent6" xfId="287"/>
    <cellStyle name="60% - Accent6 10" xfId="288"/>
    <cellStyle name="60% - Accent6 11" xfId="289"/>
    <cellStyle name="60% - Accent6 12" xfId="290"/>
    <cellStyle name="60% - Accent6 13" xfId="291"/>
    <cellStyle name="60% - Accent6 2" xfId="292"/>
    <cellStyle name="60% - Accent6 2 2" xfId="293"/>
    <cellStyle name="60% - Accent6 2 3" xfId="294"/>
    <cellStyle name="60% - Accent6 3" xfId="295"/>
    <cellStyle name="60% - Accent6 4" xfId="296"/>
    <cellStyle name="60% - Accent6 5" xfId="297"/>
    <cellStyle name="60% - Accent6 6" xfId="298"/>
    <cellStyle name="60% - Accent6 7" xfId="299"/>
    <cellStyle name="60% - Accent6 8" xfId="300"/>
    <cellStyle name="60% - Accent6 9" xfId="301"/>
    <cellStyle name="Accent1" xfId="302"/>
    <cellStyle name="Accent1 10" xfId="303"/>
    <cellStyle name="Accent1 11" xfId="304"/>
    <cellStyle name="Accent1 12" xfId="305"/>
    <cellStyle name="Accent1 13" xfId="306"/>
    <cellStyle name="Accent1 2" xfId="307"/>
    <cellStyle name="Accent1 2 2" xfId="308"/>
    <cellStyle name="Accent1 2 3" xfId="309"/>
    <cellStyle name="Accent1 3" xfId="310"/>
    <cellStyle name="Accent1 4" xfId="311"/>
    <cellStyle name="Accent1 5" xfId="312"/>
    <cellStyle name="Accent1 6" xfId="313"/>
    <cellStyle name="Accent1 7" xfId="314"/>
    <cellStyle name="Accent1 8" xfId="315"/>
    <cellStyle name="Accent1 9" xfId="316"/>
    <cellStyle name="Accent2" xfId="317"/>
    <cellStyle name="Accent2 10" xfId="318"/>
    <cellStyle name="Accent2 11" xfId="319"/>
    <cellStyle name="Accent2 12" xfId="320"/>
    <cellStyle name="Accent2 13" xfId="321"/>
    <cellStyle name="Accent2 2" xfId="322"/>
    <cellStyle name="Accent2 2 2" xfId="323"/>
    <cellStyle name="Accent2 2 3" xfId="324"/>
    <cellStyle name="Accent2 3" xfId="325"/>
    <cellStyle name="Accent2 4" xfId="326"/>
    <cellStyle name="Accent2 5" xfId="327"/>
    <cellStyle name="Accent2 6" xfId="328"/>
    <cellStyle name="Accent2 7" xfId="329"/>
    <cellStyle name="Accent2 8" xfId="330"/>
    <cellStyle name="Accent2 9" xfId="331"/>
    <cellStyle name="Accent3" xfId="332"/>
    <cellStyle name="Accent3 10" xfId="333"/>
    <cellStyle name="Accent3 11" xfId="334"/>
    <cellStyle name="Accent3 12" xfId="335"/>
    <cellStyle name="Accent3 13" xfId="336"/>
    <cellStyle name="Accent3 2" xfId="337"/>
    <cellStyle name="Accent3 2 2" xfId="338"/>
    <cellStyle name="Accent3 2 3" xfId="339"/>
    <cellStyle name="Accent3 3" xfId="340"/>
    <cellStyle name="Accent3 4" xfId="341"/>
    <cellStyle name="Accent3 5" xfId="342"/>
    <cellStyle name="Accent3 6" xfId="343"/>
    <cellStyle name="Accent3 7" xfId="344"/>
    <cellStyle name="Accent3 8" xfId="345"/>
    <cellStyle name="Accent3 9" xfId="346"/>
    <cellStyle name="Accent4" xfId="347"/>
    <cellStyle name="Accent4 10" xfId="348"/>
    <cellStyle name="Accent4 11" xfId="349"/>
    <cellStyle name="Accent4 12" xfId="350"/>
    <cellStyle name="Accent4 13" xfId="351"/>
    <cellStyle name="Accent4 2" xfId="352"/>
    <cellStyle name="Accent4 2 2" xfId="353"/>
    <cellStyle name="Accent4 2 3" xfId="354"/>
    <cellStyle name="Accent4 3" xfId="355"/>
    <cellStyle name="Accent4 4" xfId="356"/>
    <cellStyle name="Accent4 5" xfId="357"/>
    <cellStyle name="Accent4 6" xfId="358"/>
    <cellStyle name="Accent4 7" xfId="359"/>
    <cellStyle name="Accent4 8" xfId="360"/>
    <cellStyle name="Accent4 9" xfId="361"/>
    <cellStyle name="Accent5" xfId="362"/>
    <cellStyle name="Accent5 10" xfId="363"/>
    <cellStyle name="Accent5 11" xfId="364"/>
    <cellStyle name="Accent5 12" xfId="365"/>
    <cellStyle name="Accent5 13" xfId="366"/>
    <cellStyle name="Accent5 2" xfId="367"/>
    <cellStyle name="Accent5 2 2" xfId="368"/>
    <cellStyle name="Accent5 2 3" xfId="369"/>
    <cellStyle name="Accent5 3" xfId="370"/>
    <cellStyle name="Accent5 4" xfId="371"/>
    <cellStyle name="Accent5 5" xfId="372"/>
    <cellStyle name="Accent5 6" xfId="373"/>
    <cellStyle name="Accent5 7" xfId="374"/>
    <cellStyle name="Accent5 8" xfId="375"/>
    <cellStyle name="Accent5 9" xfId="376"/>
    <cellStyle name="Accent6" xfId="377"/>
    <cellStyle name="Accent6 10" xfId="378"/>
    <cellStyle name="Accent6 11" xfId="379"/>
    <cellStyle name="Accent6 12" xfId="380"/>
    <cellStyle name="Accent6 13" xfId="381"/>
    <cellStyle name="Accent6 2" xfId="382"/>
    <cellStyle name="Accent6 2 2" xfId="383"/>
    <cellStyle name="Accent6 2 3" xfId="384"/>
    <cellStyle name="Accent6 3" xfId="385"/>
    <cellStyle name="Accent6 4" xfId="386"/>
    <cellStyle name="Accent6 5" xfId="387"/>
    <cellStyle name="Accent6 6" xfId="388"/>
    <cellStyle name="Accent6 7" xfId="389"/>
    <cellStyle name="Accent6 8" xfId="390"/>
    <cellStyle name="Accent6 9" xfId="391"/>
    <cellStyle name="Bad" xfId="392"/>
    <cellStyle name="Bad 10" xfId="393"/>
    <cellStyle name="Bad 11" xfId="394"/>
    <cellStyle name="Bad 12" xfId="395"/>
    <cellStyle name="Bad 13" xfId="396"/>
    <cellStyle name="Bad 2" xfId="397"/>
    <cellStyle name="Bad 2 2" xfId="398"/>
    <cellStyle name="Bad 2 3" xfId="399"/>
    <cellStyle name="Bad 3" xfId="400"/>
    <cellStyle name="Bad 4" xfId="401"/>
    <cellStyle name="Bad 5" xfId="402"/>
    <cellStyle name="Bad 6" xfId="403"/>
    <cellStyle name="Bad 7" xfId="404"/>
    <cellStyle name="Bad 8" xfId="405"/>
    <cellStyle name="Bad 9" xfId="406"/>
    <cellStyle name="Calculation" xfId="407"/>
    <cellStyle name="Calculation 10" xfId="408"/>
    <cellStyle name="Calculation 11" xfId="409"/>
    <cellStyle name="Calculation 12" xfId="410"/>
    <cellStyle name="Calculation 13" xfId="411"/>
    <cellStyle name="Calculation 2" xfId="412"/>
    <cellStyle name="Calculation 2 2" xfId="413"/>
    <cellStyle name="Calculation 2 3" xfId="414"/>
    <cellStyle name="Calculation 2_Additional Info_ Dipankar Maity31.03.2012" xfId="415"/>
    <cellStyle name="Calculation 3" xfId="416"/>
    <cellStyle name="Calculation 4" xfId="417"/>
    <cellStyle name="Calculation 5" xfId="418"/>
    <cellStyle name="Calculation 6" xfId="419"/>
    <cellStyle name="Calculation 7" xfId="420"/>
    <cellStyle name="Calculation 8" xfId="421"/>
    <cellStyle name="Calculation 9" xfId="422"/>
    <cellStyle name="Check Cell" xfId="423"/>
    <cellStyle name="Check Cell 10" xfId="424"/>
    <cellStyle name="Check Cell 11" xfId="425"/>
    <cellStyle name="Check Cell 12" xfId="426"/>
    <cellStyle name="Check Cell 13" xfId="427"/>
    <cellStyle name="Check Cell 2" xfId="428"/>
    <cellStyle name="Check Cell 2 2" xfId="429"/>
    <cellStyle name="Check Cell 2 3" xfId="430"/>
    <cellStyle name="Check Cell 2_Additional Info_ Dipankar Maity31.03.2012" xfId="431"/>
    <cellStyle name="Check Cell 3" xfId="432"/>
    <cellStyle name="Check Cell 4" xfId="433"/>
    <cellStyle name="Check Cell 5" xfId="434"/>
    <cellStyle name="Check Cell 6" xfId="435"/>
    <cellStyle name="Check Cell 7" xfId="436"/>
    <cellStyle name="Check Cell 8" xfId="437"/>
    <cellStyle name="Check Cell 9" xfId="438"/>
    <cellStyle name="Comma" xfId="439"/>
    <cellStyle name="Comma [0]" xfId="440"/>
    <cellStyle name="Comma 10" xfId="441"/>
    <cellStyle name="Comma 10 2" xfId="442"/>
    <cellStyle name="Comma 10 2 2" xfId="443"/>
    <cellStyle name="Comma 10 2 2 2" xfId="444"/>
    <cellStyle name="Comma 11" xfId="445"/>
    <cellStyle name="Comma 11 2" xfId="446"/>
    <cellStyle name="Comma 12" xfId="447"/>
    <cellStyle name="Comma 13" xfId="448"/>
    <cellStyle name="Comma 13 2" xfId="449"/>
    <cellStyle name="Comma 13 2 2" xfId="450"/>
    <cellStyle name="Comma 13 3" xfId="451"/>
    <cellStyle name="Comma 13 4" xfId="452"/>
    <cellStyle name="Comma 14" xfId="453"/>
    <cellStyle name="Comma 15" xfId="454"/>
    <cellStyle name="Comma 15 2" xfId="455"/>
    <cellStyle name="Comma 16" xfId="456"/>
    <cellStyle name="Comma 16 2" xfId="457"/>
    <cellStyle name="Comma 17" xfId="458"/>
    <cellStyle name="Comma 18" xfId="459"/>
    <cellStyle name="Comma 18 2" xfId="460"/>
    <cellStyle name="Comma 18 2 2" xfId="461"/>
    <cellStyle name="Comma 18 3" xfId="462"/>
    <cellStyle name="Comma 19" xfId="463"/>
    <cellStyle name="Comma 19 2" xfId="464"/>
    <cellStyle name="Comma 19 2 2" xfId="465"/>
    <cellStyle name="Comma 19 3" xfId="466"/>
    <cellStyle name="Comma 2" xfId="467"/>
    <cellStyle name="Comma 2 10" xfId="468"/>
    <cellStyle name="Comma 2 11" xfId="469"/>
    <cellStyle name="Comma 2 12" xfId="470"/>
    <cellStyle name="Comma 2 13" xfId="471"/>
    <cellStyle name="Comma 2 14" xfId="472"/>
    <cellStyle name="Comma 2 15" xfId="473"/>
    <cellStyle name="Comma 2 16" xfId="474"/>
    <cellStyle name="Comma 2 2" xfId="475"/>
    <cellStyle name="Comma 2 2 2" xfId="476"/>
    <cellStyle name="Comma 2 3" xfId="477"/>
    <cellStyle name="Comma 2 3 2" xfId="478"/>
    <cellStyle name="Comma 2 4" xfId="479"/>
    <cellStyle name="Comma 2 4 2" xfId="480"/>
    <cellStyle name="Comma 2 4 2 2" xfId="481"/>
    <cellStyle name="Comma 2 4 3" xfId="482"/>
    <cellStyle name="Comma 2 5" xfId="483"/>
    <cellStyle name="Comma 2 6" xfId="484"/>
    <cellStyle name="Comma 2 7" xfId="485"/>
    <cellStyle name="Comma 2 8" xfId="486"/>
    <cellStyle name="Comma 2 9" xfId="487"/>
    <cellStyle name="Comma 20" xfId="488"/>
    <cellStyle name="Comma 20 2" xfId="489"/>
    <cellStyle name="Comma 21" xfId="490"/>
    <cellStyle name="Comma 21 2" xfId="491"/>
    <cellStyle name="Comma 22" xfId="492"/>
    <cellStyle name="Comma 22 2" xfId="493"/>
    <cellStyle name="Comma 23" xfId="494"/>
    <cellStyle name="Comma 24" xfId="495"/>
    <cellStyle name="Comma 24 2" xfId="496"/>
    <cellStyle name="Comma 25" xfId="497"/>
    <cellStyle name="Comma 25 2" xfId="498"/>
    <cellStyle name="Comma 26" xfId="499"/>
    <cellStyle name="Comma 26 2" xfId="500"/>
    <cellStyle name="Comma 27" xfId="501"/>
    <cellStyle name="Comma 28" xfId="502"/>
    <cellStyle name="Comma 29" xfId="503"/>
    <cellStyle name="Comma 3" xfId="504"/>
    <cellStyle name="Comma 3 2" xfId="505"/>
    <cellStyle name="Comma 3 2 2" xfId="506"/>
    <cellStyle name="Comma 3 2 3" xfId="507"/>
    <cellStyle name="Comma 3 3" xfId="508"/>
    <cellStyle name="Comma 3 4" xfId="509"/>
    <cellStyle name="Comma 3_PL Sch 17 Back Up File" xfId="510"/>
    <cellStyle name="Comma 30" xfId="511"/>
    <cellStyle name="Comma 31" xfId="512"/>
    <cellStyle name="Comma 32" xfId="513"/>
    <cellStyle name="Comma 33" xfId="514"/>
    <cellStyle name="Comma 34" xfId="515"/>
    <cellStyle name="Comma 35" xfId="516"/>
    <cellStyle name="Comma 4" xfId="517"/>
    <cellStyle name="Comma 4 2" xfId="518"/>
    <cellStyle name="Comma 4 3" xfId="519"/>
    <cellStyle name="Comma 5" xfId="520"/>
    <cellStyle name="Comma 5 2" xfId="521"/>
    <cellStyle name="Comma 5 2 2" xfId="522"/>
    <cellStyle name="Comma 5 3" xfId="523"/>
    <cellStyle name="Comma 5_ADDITIONAL INFORMATION 11-12_Final_180412" xfId="524"/>
    <cellStyle name="Comma 6" xfId="525"/>
    <cellStyle name="Comma 7" xfId="526"/>
    <cellStyle name="Comma 8" xfId="527"/>
    <cellStyle name="Comma 8 2" xfId="528"/>
    <cellStyle name="Comma 9" xfId="529"/>
    <cellStyle name="Comma 9 2" xfId="530"/>
    <cellStyle name="Currency" xfId="531"/>
    <cellStyle name="Currency [0]" xfId="532"/>
    <cellStyle name="Currency 2" xfId="533"/>
    <cellStyle name="Custom - Style8" xfId="534"/>
    <cellStyle name="Explanatory Text" xfId="535"/>
    <cellStyle name="Explanatory Text 10" xfId="536"/>
    <cellStyle name="Explanatory Text 11" xfId="537"/>
    <cellStyle name="Explanatory Text 12" xfId="538"/>
    <cellStyle name="Explanatory Text 13" xfId="539"/>
    <cellStyle name="Explanatory Text 2" xfId="540"/>
    <cellStyle name="Explanatory Text 2 2" xfId="541"/>
    <cellStyle name="Explanatory Text 2 3" xfId="542"/>
    <cellStyle name="Explanatory Text 3" xfId="543"/>
    <cellStyle name="Explanatory Text 4" xfId="544"/>
    <cellStyle name="Explanatory Text 5" xfId="545"/>
    <cellStyle name="Explanatory Text 6" xfId="546"/>
    <cellStyle name="Explanatory Text 7" xfId="547"/>
    <cellStyle name="Explanatory Text 8" xfId="548"/>
    <cellStyle name="Explanatory Text 9" xfId="549"/>
    <cellStyle name="Good" xfId="550"/>
    <cellStyle name="Good 10" xfId="551"/>
    <cellStyle name="Good 11" xfId="552"/>
    <cellStyle name="Good 12" xfId="553"/>
    <cellStyle name="Good 13" xfId="554"/>
    <cellStyle name="Good 2" xfId="555"/>
    <cellStyle name="Good 2 2" xfId="556"/>
    <cellStyle name="Good 2 3" xfId="557"/>
    <cellStyle name="Good 3" xfId="558"/>
    <cellStyle name="Good 4" xfId="559"/>
    <cellStyle name="Good 5" xfId="560"/>
    <cellStyle name="Good 6" xfId="561"/>
    <cellStyle name="Good 7" xfId="562"/>
    <cellStyle name="Good 8" xfId="563"/>
    <cellStyle name="Good 9" xfId="564"/>
    <cellStyle name="Heading 1" xfId="565"/>
    <cellStyle name="Heading 1 10" xfId="566"/>
    <cellStyle name="Heading 1 11" xfId="567"/>
    <cellStyle name="Heading 1 12" xfId="568"/>
    <cellStyle name="Heading 1 13" xfId="569"/>
    <cellStyle name="Heading 1 2" xfId="570"/>
    <cellStyle name="Heading 1 2 2" xfId="571"/>
    <cellStyle name="Heading 1 2 3" xfId="572"/>
    <cellStyle name="Heading 1 2_Additional Info_ Dipankar Maity31.03.2012" xfId="573"/>
    <cellStyle name="Heading 1 3" xfId="574"/>
    <cellStyle name="Heading 1 4" xfId="575"/>
    <cellStyle name="Heading 1 5" xfId="576"/>
    <cellStyle name="Heading 1 6" xfId="577"/>
    <cellStyle name="Heading 1 7" xfId="578"/>
    <cellStyle name="Heading 1 8" xfId="579"/>
    <cellStyle name="Heading 1 9" xfId="580"/>
    <cellStyle name="Heading 2" xfId="581"/>
    <cellStyle name="Heading 2 10" xfId="582"/>
    <cellStyle name="Heading 2 11" xfId="583"/>
    <cellStyle name="Heading 2 12" xfId="584"/>
    <cellStyle name="Heading 2 13" xfId="585"/>
    <cellStyle name="Heading 2 2" xfId="586"/>
    <cellStyle name="Heading 2 2 2" xfId="587"/>
    <cellStyle name="Heading 2 2 3" xfId="588"/>
    <cellStyle name="Heading 2 2_Additional Info_ Dipankar Maity31.03.2012" xfId="589"/>
    <cellStyle name="Heading 2 3" xfId="590"/>
    <cellStyle name="Heading 2 4" xfId="591"/>
    <cellStyle name="Heading 2 5" xfId="592"/>
    <cellStyle name="Heading 2 6" xfId="593"/>
    <cellStyle name="Heading 2 7" xfId="594"/>
    <cellStyle name="Heading 2 8" xfId="595"/>
    <cellStyle name="Heading 2 9" xfId="596"/>
    <cellStyle name="Heading 3" xfId="597"/>
    <cellStyle name="Heading 3 10" xfId="598"/>
    <cellStyle name="Heading 3 11" xfId="599"/>
    <cellStyle name="Heading 3 12" xfId="600"/>
    <cellStyle name="Heading 3 13" xfId="601"/>
    <cellStyle name="Heading 3 2" xfId="602"/>
    <cellStyle name="Heading 3 2 2" xfId="603"/>
    <cellStyle name="Heading 3 2 3" xfId="604"/>
    <cellStyle name="Heading 3 2_Additional Info_ Dipankar Maity31.03.2012" xfId="605"/>
    <cellStyle name="Heading 3 3" xfId="606"/>
    <cellStyle name="Heading 3 4" xfId="607"/>
    <cellStyle name="Heading 3 5" xfId="608"/>
    <cellStyle name="Heading 3 6" xfId="609"/>
    <cellStyle name="Heading 3 7" xfId="610"/>
    <cellStyle name="Heading 3 8" xfId="611"/>
    <cellStyle name="Heading 3 9" xfId="612"/>
    <cellStyle name="Heading 4" xfId="613"/>
    <cellStyle name="Heading 4 10" xfId="614"/>
    <cellStyle name="Heading 4 11" xfId="615"/>
    <cellStyle name="Heading 4 12" xfId="616"/>
    <cellStyle name="Heading 4 13" xfId="617"/>
    <cellStyle name="Heading 4 2" xfId="618"/>
    <cellStyle name="Heading 4 2 2" xfId="619"/>
    <cellStyle name="Heading 4 2 3" xfId="620"/>
    <cellStyle name="Heading 4 3" xfId="621"/>
    <cellStyle name="Heading 4 4" xfId="622"/>
    <cellStyle name="Heading 4 5" xfId="623"/>
    <cellStyle name="Heading 4 6" xfId="624"/>
    <cellStyle name="Heading 4 7" xfId="625"/>
    <cellStyle name="Heading 4 8" xfId="626"/>
    <cellStyle name="Heading 4 9" xfId="627"/>
    <cellStyle name="Hyperlink 2" xfId="628"/>
    <cellStyle name="Input" xfId="629"/>
    <cellStyle name="Input 10" xfId="630"/>
    <cellStyle name="Input 11" xfId="631"/>
    <cellStyle name="Input 12" xfId="632"/>
    <cellStyle name="Input 13" xfId="633"/>
    <cellStyle name="Input 2" xfId="634"/>
    <cellStyle name="Input 2 2" xfId="635"/>
    <cellStyle name="Input 2 3" xfId="636"/>
    <cellStyle name="Input 2_Additional Info_ Dipankar Maity31.03.2012" xfId="637"/>
    <cellStyle name="Input 3" xfId="638"/>
    <cellStyle name="Input 4" xfId="639"/>
    <cellStyle name="Input 5" xfId="640"/>
    <cellStyle name="Input 6" xfId="641"/>
    <cellStyle name="Input 7" xfId="642"/>
    <cellStyle name="Input 8" xfId="643"/>
    <cellStyle name="Input 9" xfId="644"/>
    <cellStyle name="Linked Cell" xfId="645"/>
    <cellStyle name="Linked Cell 10" xfId="646"/>
    <cellStyle name="Linked Cell 11" xfId="647"/>
    <cellStyle name="Linked Cell 12" xfId="648"/>
    <cellStyle name="Linked Cell 13" xfId="649"/>
    <cellStyle name="Linked Cell 2" xfId="650"/>
    <cellStyle name="Linked Cell 2 2" xfId="651"/>
    <cellStyle name="Linked Cell 2 3" xfId="652"/>
    <cellStyle name="Linked Cell 2_Additional Info_ Dipankar Maity31.03.2012" xfId="653"/>
    <cellStyle name="Linked Cell 3" xfId="654"/>
    <cellStyle name="Linked Cell 4" xfId="655"/>
    <cellStyle name="Linked Cell 5" xfId="656"/>
    <cellStyle name="Linked Cell 6" xfId="657"/>
    <cellStyle name="Linked Cell 7" xfId="658"/>
    <cellStyle name="Linked Cell 8" xfId="659"/>
    <cellStyle name="Linked Cell 9" xfId="660"/>
    <cellStyle name="Neutral" xfId="661"/>
    <cellStyle name="Neutral 10" xfId="662"/>
    <cellStyle name="Neutral 11" xfId="663"/>
    <cellStyle name="Neutral 12" xfId="664"/>
    <cellStyle name="Neutral 13" xfId="665"/>
    <cellStyle name="Neutral 2" xfId="666"/>
    <cellStyle name="Neutral 2 2" xfId="667"/>
    <cellStyle name="Neutral 2 3" xfId="668"/>
    <cellStyle name="Neutral 3" xfId="669"/>
    <cellStyle name="Neutral 4" xfId="670"/>
    <cellStyle name="Neutral 5" xfId="671"/>
    <cellStyle name="Neutral 6" xfId="672"/>
    <cellStyle name="Neutral 7" xfId="673"/>
    <cellStyle name="Neutral 8" xfId="674"/>
    <cellStyle name="Neutral 9" xfId="675"/>
    <cellStyle name="Normal 10" xfId="676"/>
    <cellStyle name="Normal 10 2" xfId="677"/>
    <cellStyle name="Normal 10 2 2" xfId="678"/>
    <cellStyle name="Normal 10 2 2 2" xfId="679"/>
    <cellStyle name="Normal 10 2 3" xfId="680"/>
    <cellStyle name="Normal 10 2 4" xfId="681"/>
    <cellStyle name="Normal 10 2_BS - Variance Sept 2010-Final" xfId="682"/>
    <cellStyle name="Normal 10 3" xfId="683"/>
    <cellStyle name="Normal 10 3 2" xfId="684"/>
    <cellStyle name="Normal 10 3 3" xfId="685"/>
    <cellStyle name="Normal 10 3 4" xfId="686"/>
    <cellStyle name="Normal 10 4" xfId="687"/>
    <cellStyle name="Normal 10 5" xfId="688"/>
    <cellStyle name="Normal 10 6" xfId="689"/>
    <cellStyle name="Normal 10 6 2" xfId="690"/>
    <cellStyle name="Normal 10_BS - Variance Sept 2010-Final" xfId="691"/>
    <cellStyle name="Normal 11" xfId="692"/>
    <cellStyle name="Normal 11 2" xfId="693"/>
    <cellStyle name="Normal 11 2 2" xfId="694"/>
    <cellStyle name="Normal 11 2 2 2" xfId="695"/>
    <cellStyle name="Normal 11_BS - Variance Sept 2010-Final" xfId="696"/>
    <cellStyle name="Normal 12" xfId="697"/>
    <cellStyle name="Normal 12 2" xfId="698"/>
    <cellStyle name="Normal 13" xfId="699"/>
    <cellStyle name="Normal 13 2" xfId="700"/>
    <cellStyle name="Normal 13 2 2" xfId="701"/>
    <cellStyle name="Normal 13 2 2 2" xfId="702"/>
    <cellStyle name="Normal 13 2 2 2 2" xfId="703"/>
    <cellStyle name="Normal 13_BS - Variance Sept 2010-Final" xfId="704"/>
    <cellStyle name="Normal 14" xfId="705"/>
    <cellStyle name="Normal 15" xfId="706"/>
    <cellStyle name="Normal 15 2" xfId="707"/>
    <cellStyle name="Normal 15 2 2" xfId="708"/>
    <cellStyle name="Normal 15 2_BS - Variance Sept 2010-Final" xfId="709"/>
    <cellStyle name="Normal 15 3" xfId="710"/>
    <cellStyle name="Normal 15_15-16-17 dec 2008" xfId="711"/>
    <cellStyle name="Normal 16" xfId="712"/>
    <cellStyle name="Normal 17" xfId="713"/>
    <cellStyle name="Normal 18" xfId="714"/>
    <cellStyle name="Normal 19" xfId="715"/>
    <cellStyle name="Normal 19 2" xfId="716"/>
    <cellStyle name="Normal 2" xfId="717"/>
    <cellStyle name="Normal 2 10" xfId="718"/>
    <cellStyle name="Normal 2 10 2" xfId="719"/>
    <cellStyle name="Normal 2 11" xfId="720"/>
    <cellStyle name="Normal 2 11 2" xfId="721"/>
    <cellStyle name="Normal 2 12" xfId="722"/>
    <cellStyle name="Normal 2 12 2" xfId="723"/>
    <cellStyle name="Normal 2 13" xfId="724"/>
    <cellStyle name="Normal 2 13 2" xfId="725"/>
    <cellStyle name="Normal 2 14" xfId="726"/>
    <cellStyle name="Normal 2 15" xfId="727"/>
    <cellStyle name="Normal 2 16" xfId="728"/>
    <cellStyle name="Normal 2 17" xfId="729"/>
    <cellStyle name="Normal 2 18" xfId="730"/>
    <cellStyle name="Normal 2 19" xfId="731"/>
    <cellStyle name="Normal 2 19 2" xfId="732"/>
    <cellStyle name="Normal 2 2" xfId="733"/>
    <cellStyle name="Normal 2 2 2" xfId="734"/>
    <cellStyle name="Normal 2 2 3" xfId="735"/>
    <cellStyle name="Normal 2 2_Book1" xfId="736"/>
    <cellStyle name="Normal 2 20" xfId="737"/>
    <cellStyle name="Normal 2 23" xfId="738"/>
    <cellStyle name="Normal 2 23 2" xfId="739"/>
    <cellStyle name="Normal 2 26" xfId="740"/>
    <cellStyle name="Normal 2 26 2" xfId="741"/>
    <cellStyle name="Normal 2 29" xfId="742"/>
    <cellStyle name="Normal 2 29 2" xfId="743"/>
    <cellStyle name="Normal 2 3" xfId="744"/>
    <cellStyle name="Normal 2 3 2" xfId="745"/>
    <cellStyle name="Normal 2 32" xfId="746"/>
    <cellStyle name="Normal 2 32 2" xfId="747"/>
    <cellStyle name="Normal 2 35" xfId="748"/>
    <cellStyle name="Normal 2 35 2" xfId="749"/>
    <cellStyle name="Normal 2 37" xfId="750"/>
    <cellStyle name="Normal 2 37 2" xfId="751"/>
    <cellStyle name="Normal 2 4" xfId="752"/>
    <cellStyle name="Normal 2 4 2" xfId="753"/>
    <cellStyle name="Normal 2 4 2 2" xfId="754"/>
    <cellStyle name="Normal 2 4 2 2 2" xfId="755"/>
    <cellStyle name="Normal 2 4 2 2 3" xfId="756"/>
    <cellStyle name="Normal 2 4 2 2_BS - Variance Sept 2010-Final" xfId="757"/>
    <cellStyle name="Normal 2 4 2_BS - Variance Sept 2010-Final" xfId="758"/>
    <cellStyle name="Normal 2 4 3" xfId="759"/>
    <cellStyle name="Normal 2 4 3 2" xfId="760"/>
    <cellStyle name="Normal 2 4 3 2 2" xfId="761"/>
    <cellStyle name="Normal 2 4 3 2 2 2" xfId="762"/>
    <cellStyle name="Normal 2 4 3 3" xfId="763"/>
    <cellStyle name="Normal 2 4 3 4" xfId="764"/>
    <cellStyle name="Normal 2 4 3 4 2" xfId="765"/>
    <cellStyle name="Normal 2 4 3_BS - Variance Sept 2010-Final" xfId="766"/>
    <cellStyle name="Normal 2 4 4" xfId="767"/>
    <cellStyle name="Normal 2 4 4 2" xfId="768"/>
    <cellStyle name="Normal 2 4 4 2 2" xfId="769"/>
    <cellStyle name="Normal 2 4 4_BS - Variance Sept 2010-Final" xfId="770"/>
    <cellStyle name="Normal 2 4 5" xfId="771"/>
    <cellStyle name="Normal 2 4 5 2" xfId="772"/>
    <cellStyle name="Normal 2 4_ADDITIONAL INFORMATION 11-12_Final_180412" xfId="773"/>
    <cellStyle name="Normal 2 40" xfId="774"/>
    <cellStyle name="Normal 2 40 2" xfId="775"/>
    <cellStyle name="Normal 2 42" xfId="776"/>
    <cellStyle name="Normal 2 42 2" xfId="777"/>
    <cellStyle name="Normal 2 45" xfId="778"/>
    <cellStyle name="Normal 2 45 2" xfId="779"/>
    <cellStyle name="Normal 2 47" xfId="780"/>
    <cellStyle name="Normal 2 47 2" xfId="781"/>
    <cellStyle name="Normal 2 48" xfId="782"/>
    <cellStyle name="Normal 2 48 2" xfId="783"/>
    <cellStyle name="Normal 2 5" xfId="784"/>
    <cellStyle name="Normal 2 5 2" xfId="785"/>
    <cellStyle name="Normal 2 5_BS - Variance Sept 2010-Final" xfId="786"/>
    <cellStyle name="Normal 2 52" xfId="787"/>
    <cellStyle name="Normal 2 52 2" xfId="788"/>
    <cellStyle name="Normal 2 54" xfId="789"/>
    <cellStyle name="Normal 2 54 2" xfId="790"/>
    <cellStyle name="Normal 2 58" xfId="791"/>
    <cellStyle name="Normal 2 58 2" xfId="792"/>
    <cellStyle name="Normal 2 6" xfId="793"/>
    <cellStyle name="Normal 2 61" xfId="794"/>
    <cellStyle name="Normal 2 61 2" xfId="795"/>
    <cellStyle name="Normal 2 64" xfId="796"/>
    <cellStyle name="Normal 2 64 2" xfId="797"/>
    <cellStyle name="Normal 2 65" xfId="798"/>
    <cellStyle name="Normal 2 65 2" xfId="799"/>
    <cellStyle name="Normal 2 66" xfId="800"/>
    <cellStyle name="Normal 2 66 2" xfId="801"/>
    <cellStyle name="Normal 2 67" xfId="802"/>
    <cellStyle name="Normal 2 67 2" xfId="803"/>
    <cellStyle name="Normal 2 68" xfId="804"/>
    <cellStyle name="Normal 2 68 2" xfId="805"/>
    <cellStyle name="Normal 2 7" xfId="806"/>
    <cellStyle name="Normal 2 70" xfId="807"/>
    <cellStyle name="Normal 2 70 2" xfId="808"/>
    <cellStyle name="Normal 2 73" xfId="809"/>
    <cellStyle name="Normal 2 73 2" xfId="810"/>
    <cellStyle name="Normal 2 76" xfId="811"/>
    <cellStyle name="Normal 2 76 2" xfId="812"/>
    <cellStyle name="Normal 2 79" xfId="813"/>
    <cellStyle name="Normal 2 79 2" xfId="814"/>
    <cellStyle name="Normal 2 8" xfId="815"/>
    <cellStyle name="Normal 2 82" xfId="816"/>
    <cellStyle name="Normal 2 82 2" xfId="817"/>
    <cellStyle name="Normal 2 84" xfId="818"/>
    <cellStyle name="Normal 2 84 2" xfId="819"/>
    <cellStyle name="Normal 2 86" xfId="820"/>
    <cellStyle name="Normal 2 86 2" xfId="821"/>
    <cellStyle name="Normal 2 88" xfId="822"/>
    <cellStyle name="Normal 2 88 2" xfId="823"/>
    <cellStyle name="Normal 2 9" xfId="824"/>
    <cellStyle name="Normal 2 9 2" xfId="825"/>
    <cellStyle name="Normal 2 9 2 2" xfId="826"/>
    <cellStyle name="Normal 2 9 3" xfId="827"/>
    <cellStyle name="Normal 2 9_Book1" xfId="828"/>
    <cellStyle name="Normal 2_15-16-17 dec 2008" xfId="829"/>
    <cellStyle name="Normal 20" xfId="830"/>
    <cellStyle name="Normal 21" xfId="831"/>
    <cellStyle name="Normal 21 2" xfId="832"/>
    <cellStyle name="Normal 22" xfId="833"/>
    <cellStyle name="Normal 22 2" xfId="834"/>
    <cellStyle name="Normal 23" xfId="835"/>
    <cellStyle name="Normal 23 2" xfId="836"/>
    <cellStyle name="Normal 24" xfId="837"/>
    <cellStyle name="Normal 25" xfId="838"/>
    <cellStyle name="Normal 26" xfId="839"/>
    <cellStyle name="Normal 27" xfId="840"/>
    <cellStyle name="Normal 27 2" xfId="841"/>
    <cellStyle name="Normal 28" xfId="842"/>
    <cellStyle name="Normal 29" xfId="843"/>
    <cellStyle name="Normal 3" xfId="844"/>
    <cellStyle name="Normal 3 10" xfId="845"/>
    <cellStyle name="Normal 3 10 2" xfId="846"/>
    <cellStyle name="Normal 3 11" xfId="847"/>
    <cellStyle name="Normal 3 11 2" xfId="848"/>
    <cellStyle name="Normal 3 12" xfId="849"/>
    <cellStyle name="Normal 3 12 2" xfId="850"/>
    <cellStyle name="Normal 3 13" xfId="851"/>
    <cellStyle name="Normal 3 13 2" xfId="852"/>
    <cellStyle name="Normal 3 14" xfId="853"/>
    <cellStyle name="Normal 3 15" xfId="854"/>
    <cellStyle name="Normal 3 16" xfId="855"/>
    <cellStyle name="Normal 3 2" xfId="856"/>
    <cellStyle name="Normal 3 2 2" xfId="857"/>
    <cellStyle name="Normal 3 2 3" xfId="858"/>
    <cellStyle name="Normal 3 2_BS - Variance Sept 2010-Final" xfId="859"/>
    <cellStyle name="Normal 3 3" xfId="860"/>
    <cellStyle name="Normal 3 4" xfId="861"/>
    <cellStyle name="Normal 3 4 2" xfId="862"/>
    <cellStyle name="Normal 3 5" xfId="863"/>
    <cellStyle name="Normal 3 5 2" xfId="864"/>
    <cellStyle name="Normal 3 6" xfId="865"/>
    <cellStyle name="Normal 3 6 2" xfId="866"/>
    <cellStyle name="Normal 3 7" xfId="867"/>
    <cellStyle name="Normal 3 7 2" xfId="868"/>
    <cellStyle name="Normal 3 8" xfId="869"/>
    <cellStyle name="Normal 3 8 2" xfId="870"/>
    <cellStyle name="Normal 3 9" xfId="871"/>
    <cellStyle name="Normal 3 9 2" xfId="872"/>
    <cellStyle name="Normal 3_~4935832" xfId="873"/>
    <cellStyle name="Normal 30" xfId="874"/>
    <cellStyle name="Normal 31" xfId="875"/>
    <cellStyle name="Normal 32" xfId="876"/>
    <cellStyle name="Normal 32 2" xfId="877"/>
    <cellStyle name="Normal 33" xfId="878"/>
    <cellStyle name="Normal 33 2" xfId="879"/>
    <cellStyle name="Normal 34" xfId="880"/>
    <cellStyle name="Normal 35" xfId="881"/>
    <cellStyle name="Normal 35 2" xfId="882"/>
    <cellStyle name="Normal 35 3" xfId="883"/>
    <cellStyle name="Normal 36" xfId="884"/>
    <cellStyle name="Normal 37" xfId="885"/>
    <cellStyle name="Normal 38" xfId="886"/>
    <cellStyle name="Normal 39" xfId="887"/>
    <cellStyle name="Normal 4" xfId="888"/>
    <cellStyle name="Normal 4 2" xfId="889"/>
    <cellStyle name="Normal 4 3" xfId="890"/>
    <cellStyle name="Normal 4 4" xfId="891"/>
    <cellStyle name="Normal 4_Cash Flow Statement" xfId="892"/>
    <cellStyle name="Normal 40" xfId="893"/>
    <cellStyle name="Normal 41" xfId="894"/>
    <cellStyle name="Normal 42" xfId="895"/>
    <cellStyle name="Normal 43" xfId="896"/>
    <cellStyle name="Normal 44" xfId="897"/>
    <cellStyle name="Normal 45" xfId="898"/>
    <cellStyle name="Normal 46" xfId="899"/>
    <cellStyle name="Normal 47" xfId="900"/>
    <cellStyle name="Normal 48" xfId="901"/>
    <cellStyle name="Normal 49" xfId="902"/>
    <cellStyle name="Normal 5" xfId="903"/>
    <cellStyle name="Normal 5 2" xfId="904"/>
    <cellStyle name="Normal 5 2 2" xfId="905"/>
    <cellStyle name="Normal 5 2 2 2" xfId="906"/>
    <cellStyle name="Normal 5 2 2 2 2" xfId="907"/>
    <cellStyle name="Normal 5 2 2 2 3" xfId="908"/>
    <cellStyle name="Normal 5 2 2 2 3 2" xfId="909"/>
    <cellStyle name="Normal 5 2 2 2_BS - Variance Sept 2010-Final" xfId="910"/>
    <cellStyle name="Normal 5 2 2 3" xfId="911"/>
    <cellStyle name="Normal 5 2 2 3 2" xfId="912"/>
    <cellStyle name="Normal 5 2 2_BS - Variance Sept 2010-Final" xfId="913"/>
    <cellStyle name="Normal 5 2_BS - Variance Sept 2010-Final" xfId="914"/>
    <cellStyle name="Normal 5 3" xfId="915"/>
    <cellStyle name="Normal 5 3 2" xfId="916"/>
    <cellStyle name="Normal 5 4" xfId="917"/>
    <cellStyle name="Normal 5 4 2" xfId="918"/>
    <cellStyle name="Normal 5_Corp Schedules to be mailed" xfId="919"/>
    <cellStyle name="Normal 50" xfId="920"/>
    <cellStyle name="Normal 51" xfId="921"/>
    <cellStyle name="Normal 52" xfId="922"/>
    <cellStyle name="Normal 53" xfId="923"/>
    <cellStyle name="Normal 54" xfId="924"/>
    <cellStyle name="Normal 55" xfId="925"/>
    <cellStyle name="Normal 56" xfId="926"/>
    <cellStyle name="Normal 57" xfId="927"/>
    <cellStyle name="Normal 58" xfId="928"/>
    <cellStyle name="Normal 59" xfId="929"/>
    <cellStyle name="Normal 6" xfId="930"/>
    <cellStyle name="Normal 6 2" xfId="931"/>
    <cellStyle name="Normal 6 4" xfId="932"/>
    <cellStyle name="Normal 6 4 2" xfId="933"/>
    <cellStyle name="Normal 6_Additional Info_ Dipankar Maity31.03.2012" xfId="934"/>
    <cellStyle name="Normal 60" xfId="935"/>
    <cellStyle name="Normal 61" xfId="936"/>
    <cellStyle name="Normal 62" xfId="937"/>
    <cellStyle name="Normal 63" xfId="938"/>
    <cellStyle name="Normal 64" xfId="939"/>
    <cellStyle name="Normal 65" xfId="940"/>
    <cellStyle name="Normal 66" xfId="941"/>
    <cellStyle name="Normal 67" xfId="942"/>
    <cellStyle name="Normal 68" xfId="943"/>
    <cellStyle name="Normal 69" xfId="944"/>
    <cellStyle name="Normal 7" xfId="945"/>
    <cellStyle name="Normal 7 2" xfId="946"/>
    <cellStyle name="Normal 7 2 2" xfId="947"/>
    <cellStyle name="Normal 7 3" xfId="948"/>
    <cellStyle name="Normal 7 5" xfId="949"/>
    <cellStyle name="Normal 7 5 2" xfId="950"/>
    <cellStyle name="Normal 7_Cash Flow Statement" xfId="951"/>
    <cellStyle name="Normal 70" xfId="952"/>
    <cellStyle name="Normal 71" xfId="953"/>
    <cellStyle name="Normal 72" xfId="954"/>
    <cellStyle name="Normal 73" xfId="955"/>
    <cellStyle name="Normal 74" xfId="956"/>
    <cellStyle name="Normal 75" xfId="957"/>
    <cellStyle name="Normal 76" xfId="958"/>
    <cellStyle name="Normal 77" xfId="959"/>
    <cellStyle name="Normal 78" xfId="960"/>
    <cellStyle name="Normal 79" xfId="961"/>
    <cellStyle name="Normal 8" xfId="962"/>
    <cellStyle name="Normal 8 2" xfId="963"/>
    <cellStyle name="Normal 80" xfId="964"/>
    <cellStyle name="Normal 81" xfId="965"/>
    <cellStyle name="Normal 82" xfId="966"/>
    <cellStyle name="Normal 83" xfId="967"/>
    <cellStyle name="Normal 84" xfId="968"/>
    <cellStyle name="Normal 85" xfId="969"/>
    <cellStyle name="Normal 86" xfId="970"/>
    <cellStyle name="Normal 87" xfId="971"/>
    <cellStyle name="Normal 88" xfId="972"/>
    <cellStyle name="Normal 89" xfId="973"/>
    <cellStyle name="Normal 9" xfId="974"/>
    <cellStyle name="Normal 90" xfId="975"/>
    <cellStyle name="Normal 99" xfId="976"/>
    <cellStyle name="Normal_SEGMENT DIVWISE - SEGMENTWISE" xfId="977"/>
    <cellStyle name="Note" xfId="978"/>
    <cellStyle name="Note 10" xfId="979"/>
    <cellStyle name="Note 11" xfId="980"/>
    <cellStyle name="Note 12" xfId="981"/>
    <cellStyle name="Note 13" xfId="982"/>
    <cellStyle name="Note 2" xfId="983"/>
    <cellStyle name="Note 2 10" xfId="984"/>
    <cellStyle name="Note 2 11" xfId="985"/>
    <cellStyle name="Note 2 12" xfId="986"/>
    <cellStyle name="Note 2 13" xfId="987"/>
    <cellStyle name="Note 2 14" xfId="988"/>
    <cellStyle name="Note 2 2" xfId="989"/>
    <cellStyle name="Note 2 2 2" xfId="990"/>
    <cellStyle name="Note 2 2 2 2" xfId="991"/>
    <cellStyle name="Note 2 2 2 3" xfId="992"/>
    <cellStyle name="Note 2 2 2_Additional Info_ Dipankar Maity31.03.2012" xfId="993"/>
    <cellStyle name="Note 2 2 3" xfId="994"/>
    <cellStyle name="Note 2 2_Additional Info_ Dipankar Maity31.03.2012" xfId="995"/>
    <cellStyle name="Note 2 3" xfId="996"/>
    <cellStyle name="Note 2 4" xfId="997"/>
    <cellStyle name="Note 2 5" xfId="998"/>
    <cellStyle name="Note 2 6" xfId="999"/>
    <cellStyle name="Note 2 7" xfId="1000"/>
    <cellStyle name="Note 2 8" xfId="1001"/>
    <cellStyle name="Note 2 9" xfId="1002"/>
    <cellStyle name="Note 2_Additional Info_ Dipankar Maity31.03.2012" xfId="1003"/>
    <cellStyle name="Note 3" xfId="1004"/>
    <cellStyle name="Note 4" xfId="1005"/>
    <cellStyle name="Note 5" xfId="1006"/>
    <cellStyle name="Note 6" xfId="1007"/>
    <cellStyle name="Note 7" xfId="1008"/>
    <cellStyle name="Note 8" xfId="1009"/>
    <cellStyle name="Note 9" xfId="1010"/>
    <cellStyle name="Output" xfId="1011"/>
    <cellStyle name="Output 10" xfId="1012"/>
    <cellStyle name="Output 11" xfId="1013"/>
    <cellStyle name="Output 12" xfId="1014"/>
    <cellStyle name="Output 13" xfId="1015"/>
    <cellStyle name="Output 2" xfId="1016"/>
    <cellStyle name="Output 2 2" xfId="1017"/>
    <cellStyle name="Output 2 3" xfId="1018"/>
    <cellStyle name="Output 2_Additional Info_ Dipankar Maity31.03.2012" xfId="1019"/>
    <cellStyle name="Output 3" xfId="1020"/>
    <cellStyle name="Output 4" xfId="1021"/>
    <cellStyle name="Output 5" xfId="1022"/>
    <cellStyle name="Output 6" xfId="1023"/>
    <cellStyle name="Output 7" xfId="1024"/>
    <cellStyle name="Output 8" xfId="1025"/>
    <cellStyle name="Output 9" xfId="1026"/>
    <cellStyle name="Output Amounts" xfId="1027"/>
    <cellStyle name="Output Line Items" xfId="1028"/>
    <cellStyle name="Percent" xfId="1029"/>
    <cellStyle name="Percent 10" xfId="1030"/>
    <cellStyle name="Percent 10 2" xfId="1031"/>
    <cellStyle name="Percent 11" xfId="1032"/>
    <cellStyle name="Percent 2" xfId="1033"/>
    <cellStyle name="Percent 2 2" xfId="1034"/>
    <cellStyle name="Percent 2 2 2" xfId="1035"/>
    <cellStyle name="Percent 2 2 3" xfId="1036"/>
    <cellStyle name="Percent 2 3" xfId="1037"/>
    <cellStyle name="Percent 2 4" xfId="1038"/>
    <cellStyle name="Percent 2 5" xfId="1039"/>
    <cellStyle name="Percent 3" xfId="1040"/>
    <cellStyle name="Percent 3 2" xfId="1041"/>
    <cellStyle name="Percent 4" xfId="1042"/>
    <cellStyle name="Percent 5" xfId="1043"/>
    <cellStyle name="Percent 5 2" xfId="1044"/>
    <cellStyle name="Percent 6" xfId="1045"/>
    <cellStyle name="Percent 7" xfId="1046"/>
    <cellStyle name="Percent 7 2" xfId="1047"/>
    <cellStyle name="Percent 8" xfId="1048"/>
    <cellStyle name="Percent 8 2" xfId="1049"/>
    <cellStyle name="Percent 9" xfId="1050"/>
    <cellStyle name="SAPBEXaggData" xfId="1051"/>
    <cellStyle name="SAPBEXaggDataEmph" xfId="1052"/>
    <cellStyle name="SAPBEXaggItem" xfId="1053"/>
    <cellStyle name="SAPBEXaggItemX" xfId="1054"/>
    <cellStyle name="SAPBEXchaText" xfId="1055"/>
    <cellStyle name="SAPBEXchaText 2" xfId="1056"/>
    <cellStyle name="SAPBEXexcBad7" xfId="1057"/>
    <cellStyle name="SAPBEXexcBad8" xfId="1058"/>
    <cellStyle name="SAPBEXexcBad9" xfId="1059"/>
    <cellStyle name="SAPBEXexcCritical4" xfId="1060"/>
    <cellStyle name="SAPBEXexcCritical5" xfId="1061"/>
    <cellStyle name="SAPBEXexcCritical6" xfId="1062"/>
    <cellStyle name="SAPBEXexcGood1" xfId="1063"/>
    <cellStyle name="SAPBEXexcGood2" xfId="1064"/>
    <cellStyle name="SAPBEXexcGood3" xfId="1065"/>
    <cellStyle name="SAPBEXfilterDrill" xfId="1066"/>
    <cellStyle name="SAPBEXfilterItem" xfId="1067"/>
    <cellStyle name="SAPBEXfilterText" xfId="1068"/>
    <cellStyle name="SAPBEXformats" xfId="1069"/>
    <cellStyle name="SAPBEXformats 2" xfId="1070"/>
    <cellStyle name="SAPBEXheaderItem" xfId="1071"/>
    <cellStyle name="SAPBEXheaderText" xfId="1072"/>
    <cellStyle name="SAPBEXHLevel0" xfId="1073"/>
    <cellStyle name="SAPBEXHLevel0 2" xfId="1074"/>
    <cellStyle name="SAPBEXHLevel0X" xfId="1075"/>
    <cellStyle name="SAPBEXHLevel0X 2" xfId="1076"/>
    <cellStyle name="SAPBEXHLevel1" xfId="1077"/>
    <cellStyle name="SAPBEXHLevel1 2" xfId="1078"/>
    <cellStyle name="SAPBEXHLevel1X" xfId="1079"/>
    <cellStyle name="SAPBEXHLevel1X 2" xfId="1080"/>
    <cellStyle name="SAPBEXHLevel2" xfId="1081"/>
    <cellStyle name="SAPBEXHLevel2 2" xfId="1082"/>
    <cellStyle name="SAPBEXHLevel2X" xfId="1083"/>
    <cellStyle name="SAPBEXHLevel2X 2" xfId="1084"/>
    <cellStyle name="SAPBEXHLevel3" xfId="1085"/>
    <cellStyle name="SAPBEXHLevel3 2" xfId="1086"/>
    <cellStyle name="SAPBEXHLevel3X" xfId="1087"/>
    <cellStyle name="SAPBEXHLevel3X 2" xfId="1088"/>
    <cellStyle name="SAPBEXresData" xfId="1089"/>
    <cellStyle name="SAPBEXresDataEmph" xfId="1090"/>
    <cellStyle name="SAPBEXresItem" xfId="1091"/>
    <cellStyle name="SAPBEXresItemX" xfId="1092"/>
    <cellStyle name="SAPBEXstdData" xfId="1093"/>
    <cellStyle name="SAPBEXstdDataEmph" xfId="1094"/>
    <cellStyle name="SAPBEXstdItem" xfId="1095"/>
    <cellStyle name="SAPBEXstdItem 2" xfId="1096"/>
    <cellStyle name="SAPBEXstdItemX" xfId="1097"/>
    <cellStyle name="SAPBEXstdItemX 2" xfId="1098"/>
    <cellStyle name="SAPBEXtitle" xfId="1099"/>
    <cellStyle name="SAPBEXundefined" xfId="1100"/>
    <cellStyle name="Style 1" xfId="1101"/>
    <cellStyle name="Style 1 2" xfId="1102"/>
    <cellStyle name="Style 1 2 2" xfId="1103"/>
    <cellStyle name="Style 1 3" xfId="1104"/>
    <cellStyle name="Style 1 3 2" xfId="1105"/>
    <cellStyle name="Style 1 4" xfId="1106"/>
    <cellStyle name="Style 1_Additional Schedule" xfId="1107"/>
    <cellStyle name="Title" xfId="1108"/>
    <cellStyle name="Title 10" xfId="1109"/>
    <cellStyle name="Title 11" xfId="1110"/>
    <cellStyle name="Title 12" xfId="1111"/>
    <cellStyle name="Title 13" xfId="1112"/>
    <cellStyle name="Title 2" xfId="1113"/>
    <cellStyle name="Title 2 2" xfId="1114"/>
    <cellStyle name="Title 3" xfId="1115"/>
    <cellStyle name="Title 4" xfId="1116"/>
    <cellStyle name="Title 5" xfId="1117"/>
    <cellStyle name="Title 6" xfId="1118"/>
    <cellStyle name="Title 7" xfId="1119"/>
    <cellStyle name="Title 8" xfId="1120"/>
    <cellStyle name="Title 9" xfId="1121"/>
    <cellStyle name="Total" xfId="1122"/>
    <cellStyle name="Total 10" xfId="1123"/>
    <cellStyle name="Total 11" xfId="1124"/>
    <cellStyle name="Total 12" xfId="1125"/>
    <cellStyle name="Total 13" xfId="1126"/>
    <cellStyle name="Total 2" xfId="1127"/>
    <cellStyle name="Total 2 2" xfId="1128"/>
    <cellStyle name="Total 2 3" xfId="1129"/>
    <cellStyle name="Total 2_Additional Info_ Dipankar Maity31.03.2012" xfId="1130"/>
    <cellStyle name="Total 3" xfId="1131"/>
    <cellStyle name="Total 4" xfId="1132"/>
    <cellStyle name="Total 5" xfId="1133"/>
    <cellStyle name="Total 6" xfId="1134"/>
    <cellStyle name="Total 7" xfId="1135"/>
    <cellStyle name="Total 8" xfId="1136"/>
    <cellStyle name="Total 9" xfId="1137"/>
    <cellStyle name="Warning Text" xfId="1138"/>
    <cellStyle name="Warning Text 10" xfId="1139"/>
    <cellStyle name="Warning Text 11" xfId="1140"/>
    <cellStyle name="Warning Text 12" xfId="1141"/>
    <cellStyle name="Warning Text 13" xfId="1142"/>
    <cellStyle name="Warning Text 2" xfId="1143"/>
    <cellStyle name="Warning Text 2 2" xfId="1144"/>
    <cellStyle name="Warning Text 2 3" xfId="1145"/>
    <cellStyle name="Warning Text 2_Additional Info_ Dipankar Maity31.03.2012" xfId="1146"/>
    <cellStyle name="Warning Text 3" xfId="1147"/>
    <cellStyle name="Warning Text 4" xfId="1148"/>
    <cellStyle name="Warning Text 5" xfId="1149"/>
    <cellStyle name="Warning Text 6" xfId="1150"/>
    <cellStyle name="Warning Text 7" xfId="1151"/>
    <cellStyle name="Warning Text 8" xfId="1152"/>
    <cellStyle name="Warning Text 9" xfId="1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1</xdr:row>
      <xdr:rowOff>57150</xdr:rowOff>
    </xdr:from>
    <xdr:to>
      <xdr:col>7</xdr:col>
      <xdr:colOff>647700</xdr:colOff>
      <xdr:row>4</xdr:row>
      <xdr:rowOff>228600</xdr:rowOff>
    </xdr:to>
    <xdr:pic>
      <xdr:nvPicPr>
        <xdr:cNvPr id="1" name="Picture 1" descr="Description: C:\temp\Rar$DI15.680\ITC logo Blue.jpg"/>
        <xdr:cNvPicPr preferRelativeResize="1">
          <a:picLocks noChangeAspect="1"/>
        </xdr:cNvPicPr>
      </xdr:nvPicPr>
      <xdr:blipFill>
        <a:blip r:embed="rId1"/>
        <a:stretch>
          <a:fillRect/>
        </a:stretch>
      </xdr:blipFill>
      <xdr:spPr>
        <a:xfrm>
          <a:off x="8096250" y="314325"/>
          <a:ext cx="9334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1</xdr:row>
      <xdr:rowOff>57150</xdr:rowOff>
    </xdr:from>
    <xdr:to>
      <xdr:col>8</xdr:col>
      <xdr:colOff>28575</xdr:colOff>
      <xdr:row>4</xdr:row>
      <xdr:rowOff>133350</xdr:rowOff>
    </xdr:to>
    <xdr:pic>
      <xdr:nvPicPr>
        <xdr:cNvPr id="1" name="Picture 1" descr="Description: C:\temp\Rar$DI15.680\ITC logo Blue.jpg"/>
        <xdr:cNvPicPr preferRelativeResize="1">
          <a:picLocks noChangeAspect="1"/>
        </xdr:cNvPicPr>
      </xdr:nvPicPr>
      <xdr:blipFill>
        <a:blip r:embed="rId1"/>
        <a:stretch>
          <a:fillRect/>
        </a:stretch>
      </xdr:blipFill>
      <xdr:spPr>
        <a:xfrm>
          <a:off x="6915150" y="314325"/>
          <a:ext cx="86677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cember%202008%20Closing\Schedules\INFO%20TO%20CORP\Format_extradetai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V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imited%20Review3-December\Dec%2019\Group\CFS%20-%20Dec%202019\Consolidated%20Financial%20Statements%20CF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nnual%20Closing\Annual%20Closing-2020\Group\Publication\Publication%20-%20December%202019%20-%20S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imited%20Review3-December\Dec%2019\Group\CFS%20-%20Dec%202019\Segment%20-%20with%20Technico%20as%20Agri%20in%20HFM\Dec%202019\Segment%20Top%20sheetCFS%20201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R:\Annual%20Closing\Cash%20Flow%20Statement\2020-Annual\GROUP\Group%20Cash%20Flow%20Mar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ff Cost"/>
      <sheetName val="Sundries Sales LYQ"/>
      <sheetName val="Sundries Sales CYQ"/>
      <sheetName val="RecoLYQ"/>
      <sheetName val="Sundries Sales CHY"/>
      <sheetName val="RecoLYHY"/>
      <sheetName val="Misc Income"/>
      <sheetName val="Misc exp"/>
      <sheetName val="P&amp;L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
      <sheetName val="Variance Analysis_BS"/>
      <sheetName val="Details_variance_BS"/>
      <sheetName val="Top  P&amp;L"/>
      <sheetName val="Sales"/>
      <sheetName val="Purchase RM"/>
      <sheetName val="Purch Spares"/>
      <sheetName val="Conv Chrgs"/>
      <sheetName val="ED-B2"/>
      <sheetName val="ED-ATC"/>
      <sheetName val="ED-HDC"/>
      <sheetName val="ED-CONS"/>
      <sheetName val="Salaries wages bonus"/>
      <sheetName val="Workmen &amp; Staffwelfare"/>
      <sheetName val="Contbn to PF"/>
      <sheetName val="cssp"/>
      <sheetName val="Power"/>
      <sheetName val="Rent"/>
      <sheetName val="Rates and taxes"/>
      <sheetName val="Insurance"/>
      <sheetName val="Rep to Mach"/>
      <sheetName val="Rep to Bldg, others"/>
      <sheetName val="Outward Freight"/>
      <sheetName val="Advtg &amp; Sales Prom"/>
      <sheetName val="Travel"/>
      <sheetName val="Bank chgs"/>
      <sheetName val="EDP"/>
      <sheetName val="Postage, tele, telex"/>
      <sheetName val="Training"/>
      <sheetName val="MISC exp"/>
      <sheetName val="Legal exp"/>
      <sheetName val="List of Schedules"/>
      <sheetName val="MBL1_TB_JUNE06"/>
      <sheetName val="tb_june06"/>
      <sheetName val="AC_JUN06"/>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8a"/>
      <sheetName val="18b"/>
      <sheetName val="18c"/>
      <sheetName val="18d"/>
      <sheetName val="18e"/>
      <sheetName val="19"/>
      <sheetName val="19a"/>
      <sheetName val="19b"/>
      <sheetName val="19c"/>
      <sheetName val="20"/>
      <sheetName val="20a"/>
      <sheetName val="21"/>
      <sheetName val="22"/>
      <sheetName val="23"/>
      <sheetName val="24"/>
      <sheetName val="25"/>
      <sheetName val="26"/>
      <sheetName val="27"/>
      <sheetName val="28"/>
      <sheetName val="29"/>
      <sheetName val="30"/>
      <sheetName val="31"/>
      <sheetName val="32"/>
      <sheetName val="33"/>
      <sheetName val="33a"/>
      <sheetName val="34"/>
      <sheetName val="35"/>
      <sheetName val="36"/>
      <sheetName val="37"/>
      <sheetName val="38"/>
      <sheetName val="39"/>
      <sheetName val="40"/>
      <sheetName val="40a"/>
      <sheetName val="40b"/>
      <sheetName val="41"/>
      <sheetName val="42"/>
      <sheetName val="43"/>
      <sheetName val="44"/>
      <sheetName val="45"/>
      <sheetName val="46"/>
      <sheetName val="47"/>
      <sheetName val="48"/>
      <sheetName val="49"/>
      <sheetName val="50"/>
      <sheetName val="51"/>
      <sheetName val="52"/>
      <sheetName val="53"/>
      <sheetName val="54"/>
      <sheetName val="55"/>
      <sheetName val="56"/>
      <sheetName val="57&amp;58"/>
      <sheetName val="59"/>
      <sheetName val="59a"/>
      <sheetName val="60"/>
      <sheetName val="60a"/>
      <sheetName val="61"/>
      <sheetName val="62"/>
      <sheetName val="64"/>
      <sheetName val="66"/>
      <sheetName val="67"/>
      <sheetName val="67A"/>
      <sheetName val="2000"/>
    </sheetNames>
    <sheetDataSet>
      <sheetData sheetId="0">
        <row r="253">
          <cell r="B253">
            <v>1000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OCE all rows"/>
      <sheetName val="Balance Sheet"/>
      <sheetName val="Statement of P&amp;L"/>
      <sheetName val="12 Other Equity exc MI"/>
      <sheetName val="SOCE"/>
      <sheetName val="Investment Property "/>
      <sheetName val="3 Loans "/>
      <sheetName val="4 OFA "/>
      <sheetName val="5 Other Assets "/>
      <sheetName val="6 Inventories "/>
      <sheetName val="8 Trade Receivable "/>
      <sheetName val="9 Cash &amp; Cash Eq "/>
      <sheetName val="10 Other Bank Balances "/>
      <sheetName val="13 Long Term Borrowings"/>
      <sheetName val="14 Other Financial Liabilities"/>
      <sheetName val="1 Note on OCI Reco"/>
      <sheetName val="15 Provisions"/>
      <sheetName val="16 Deferred Tax"/>
      <sheetName val="16B Deferred Tax Mvt"/>
      <sheetName val="17 Other Liabilities"/>
      <sheetName val="18 Short Term Borrowings"/>
      <sheetName val="19 Revenue from Opr"/>
      <sheetName val="Chng inven, Purch SIT, mat"/>
      <sheetName val="20 Other Income"/>
      <sheetName val="21 Employee Benefit Expense"/>
      <sheetName val="22 Finance Costs"/>
      <sheetName val="23 Other Expenses"/>
      <sheetName val="24 Current and Def Tax P&amp;L"/>
      <sheetName val="BS IGAAP to IND AS"/>
      <sheetName val="SPL IGAAP to IND AS"/>
      <sheetName val="Part I Reco of TCI"/>
      <sheetName val="Part II Reco of Equity"/>
      <sheetName val="Part III Reco of Cash Flow"/>
      <sheetName val="Disc. on Net Assets"/>
      <sheetName val="First time adoption note(final)"/>
      <sheetName val="29 Discontinued Operations"/>
      <sheetName val="Assets Held For Sale"/>
      <sheetName val="Group Investments Discl"/>
      <sheetName val="Business Combination"/>
      <sheetName val="Sheet2"/>
    </sheetNames>
    <sheetDataSet>
      <sheetData sheetId="2">
        <row r="55">
          <cell r="EU55">
            <v>75070.29000000001</v>
          </cell>
          <cell r="EW55">
            <v>68083.91</v>
          </cell>
        </row>
        <row r="84">
          <cell r="EU84">
            <v>2320.7599999999998</v>
          </cell>
          <cell r="EW84">
            <v>2424.5</v>
          </cell>
        </row>
        <row r="95">
          <cell r="EU95">
            <v>10238.949999999999</v>
          </cell>
          <cell r="EW95">
            <v>10145.189999999999</v>
          </cell>
        </row>
      </sheetData>
      <sheetData sheetId="3">
        <row r="10">
          <cell r="BO10">
            <v>1930.13</v>
          </cell>
          <cell r="BP10">
            <v>1483.68</v>
          </cell>
        </row>
        <row r="15">
          <cell r="BO15">
            <v>9987.51</v>
          </cell>
          <cell r="BP15">
            <v>10002.04</v>
          </cell>
        </row>
        <row r="16">
          <cell r="BO16">
            <v>3246.02</v>
          </cell>
          <cell r="BP16">
            <v>2894.69</v>
          </cell>
        </row>
        <row r="17">
          <cell r="BO17">
            <v>76.17</v>
          </cell>
          <cell r="BP17">
            <v>-43.46</v>
          </cell>
        </row>
        <row r="18">
          <cell r="BO18">
            <v>1210.94</v>
          </cell>
          <cell r="BP18">
            <v>1086.39</v>
          </cell>
        </row>
        <row r="19">
          <cell r="BO19">
            <v>3200.03</v>
          </cell>
          <cell r="BP19">
            <v>3047.23</v>
          </cell>
        </row>
        <row r="20">
          <cell r="BO20">
            <v>40</v>
          </cell>
          <cell r="BP20">
            <v>35.79</v>
          </cell>
        </row>
        <row r="21">
          <cell r="BO21">
            <v>1231.68</v>
          </cell>
          <cell r="BP21">
            <v>1025.83</v>
          </cell>
        </row>
        <row r="22">
          <cell r="BO22">
            <v>6348.35</v>
          </cell>
          <cell r="BP22">
            <v>6088.92</v>
          </cell>
        </row>
        <row r="28">
          <cell r="BO28">
            <v>0.52</v>
          </cell>
          <cell r="BP28">
            <v>2.99</v>
          </cell>
        </row>
        <row r="29">
          <cell r="BO29">
            <v>7.44</v>
          </cell>
          <cell r="BP29">
            <v>4.87</v>
          </cell>
        </row>
        <row r="32">
          <cell r="BO32">
            <v>-132.11</v>
          </cell>
        </row>
        <row r="35">
          <cell r="BO35">
            <v>3893.26</v>
          </cell>
          <cell r="BP35">
            <v>4539.81</v>
          </cell>
        </row>
        <row r="36">
          <cell r="BO36">
            <v>-268.48</v>
          </cell>
          <cell r="BP36">
            <v>224.97</v>
          </cell>
        </row>
        <row r="45">
          <cell r="BO45">
            <v>0</v>
          </cell>
          <cell r="BP45">
            <v>0</v>
          </cell>
        </row>
        <row r="46">
          <cell r="BO46">
            <v>-48.01</v>
          </cell>
          <cell r="BP46">
            <v>-9.23</v>
          </cell>
        </row>
        <row r="47">
          <cell r="BO47">
            <v>-613.25</v>
          </cell>
          <cell r="BP47">
            <v>348.99</v>
          </cell>
        </row>
        <row r="48">
          <cell r="BO48">
            <v>-6.95</v>
          </cell>
          <cell r="BP48">
            <v>-3.97</v>
          </cell>
        </row>
        <row r="50">
          <cell r="BO50">
            <v>-5.07</v>
          </cell>
          <cell r="BP50">
            <v>-6.25</v>
          </cell>
        </row>
        <row r="52">
          <cell r="BO52">
            <v>-5.24</v>
          </cell>
          <cell r="BP52">
            <v>-4.15</v>
          </cell>
        </row>
        <row r="55">
          <cell r="BO55">
            <v>9.31</v>
          </cell>
          <cell r="BP55">
            <v>-95.4</v>
          </cell>
        </row>
        <row r="56">
          <cell r="BO56">
            <v>0</v>
          </cell>
          <cell r="BP56">
            <v>0</v>
          </cell>
        </row>
        <row r="57">
          <cell r="BO57">
            <v>0</v>
          </cell>
          <cell r="BP57">
            <v>0</v>
          </cell>
        </row>
        <row r="58">
          <cell r="BO58">
            <v>-6.82</v>
          </cell>
          <cell r="BP58">
            <v>-14.96</v>
          </cell>
        </row>
        <row r="59">
          <cell r="BO59">
            <v>0</v>
          </cell>
          <cell r="BP59">
            <v>0</v>
          </cell>
        </row>
        <row r="60">
          <cell r="BO60">
            <v>0</v>
          </cell>
          <cell r="BP60">
            <v>0</v>
          </cell>
        </row>
        <row r="61">
          <cell r="BO61">
            <v>-2.39</v>
          </cell>
          <cell r="BP61">
            <v>-5.23</v>
          </cell>
        </row>
        <row r="69">
          <cell r="BO69">
            <v>11456.98</v>
          </cell>
          <cell r="BP69">
            <v>9057.22</v>
          </cell>
        </row>
        <row r="70">
          <cell r="BO70">
            <v>216.34</v>
          </cell>
          <cell r="BP70">
            <v>182.04</v>
          </cell>
        </row>
        <row r="74">
          <cell r="BO74">
            <v>10794.11</v>
          </cell>
          <cell r="BP74">
            <v>9286.99</v>
          </cell>
        </row>
        <row r="75">
          <cell r="BO75">
            <v>216.05</v>
          </cell>
          <cell r="BP75">
            <v>180.83</v>
          </cell>
        </row>
      </sheetData>
      <sheetData sheetId="22">
        <row r="12">
          <cell r="BM12">
            <v>38512.05</v>
          </cell>
          <cell r="BN12">
            <v>36270.34</v>
          </cell>
        </row>
        <row r="13">
          <cell r="BM13">
            <v>320.78</v>
          </cell>
          <cell r="BN13">
            <v>379.58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BI PL"/>
      <sheetName val="Segment"/>
      <sheetName val="Segment Notes"/>
      <sheetName val="Newspaper"/>
    </sheetNames>
    <sheetDataSet>
      <sheetData sheetId="0">
        <row r="44">
          <cell r="H44">
            <v>3777.709999999998</v>
          </cell>
          <cell r="I44">
            <v>3637.010000000003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p Sheet (2)"/>
      <sheetName val="Sheet3 (2)"/>
      <sheetName val="net rev det"/>
      <sheetName val="Top Sheet optn 1"/>
      <sheetName val="Top Sheet"/>
      <sheetName val="Top Sheet (ED)"/>
      <sheetName val="Top Sheet (ED) (2)"/>
      <sheetName val="Top Sheet (Final)"/>
      <sheetName val="RCL Seg Adj 2015"/>
      <sheetName val="RCL Seg Adj 2016"/>
      <sheetName val="RCL 2019-20 Q3"/>
      <sheetName val="Segment Revenue"/>
      <sheetName val="Segment Revenue-Cigar"/>
      <sheetName val="Rev-FMCGothers"/>
      <sheetName val="Rev-Hotels"/>
      <sheetName val="Rev-Others"/>
      <sheetName val="Profitun-allocated"/>
      <sheetName val="Rev-Agri"/>
      <sheetName val="Segment Result"/>
      <sheetName val="Result-Cigar"/>
      <sheetName val="FMCG-Others"/>
      <sheetName val="Hotels"/>
      <sheetName val="Others"/>
      <sheetName val="Unallocated"/>
      <sheetName val="Agri"/>
      <sheetName val="Check master"/>
      <sheetName val="Agri Results"/>
      <sheetName val="Tax Exp and Profit asso"/>
      <sheetName val="Sheet1"/>
      <sheetName val="Sheet2"/>
      <sheetName val="Unallocated Inc Exp varianc Qtr"/>
      <sheetName val="OI"/>
      <sheetName val="Inter seg sales "/>
      <sheetName val="SNPL Check"/>
      <sheetName val="goodwil ITC FFC"/>
    </sheetNames>
    <sheetDataSet>
      <sheetData sheetId="7">
        <row r="10">
          <cell r="F10">
            <v>17928.69</v>
          </cell>
          <cell r="J10">
            <v>16863.77</v>
          </cell>
        </row>
        <row r="11">
          <cell r="F11">
            <v>9684.74</v>
          </cell>
          <cell r="J11">
            <v>9253.494</v>
          </cell>
        </row>
        <row r="13">
          <cell r="F13">
            <v>1431.6799999999998</v>
          </cell>
          <cell r="J13">
            <v>1216.5500000000002</v>
          </cell>
        </row>
        <row r="14">
          <cell r="F14">
            <v>8554.86</v>
          </cell>
          <cell r="J14">
            <v>7454.360000000001</v>
          </cell>
        </row>
        <row r="15">
          <cell r="F15">
            <v>4648.31</v>
          </cell>
          <cell r="J15">
            <v>4322.8</v>
          </cell>
        </row>
        <row r="16">
          <cell r="F16">
            <v>1627.09</v>
          </cell>
          <cell r="J16">
            <v>1475.116</v>
          </cell>
        </row>
        <row r="18">
          <cell r="F18">
            <v>-5363.32</v>
          </cell>
          <cell r="J18">
            <v>-4315.75</v>
          </cell>
        </row>
        <row r="23">
          <cell r="F23">
            <v>12188.58</v>
          </cell>
          <cell r="J23">
            <v>11329.13</v>
          </cell>
        </row>
        <row r="24">
          <cell r="F24">
            <v>280.57</v>
          </cell>
          <cell r="J24">
            <v>194.42</v>
          </cell>
        </row>
        <row r="26">
          <cell r="F26">
            <v>115.73</v>
          </cell>
          <cell r="J26">
            <v>98.91</v>
          </cell>
        </row>
        <row r="27">
          <cell r="F27">
            <v>702.69</v>
          </cell>
          <cell r="J27">
            <v>648.78</v>
          </cell>
        </row>
        <row r="28">
          <cell r="F28">
            <v>1019.62</v>
          </cell>
          <cell r="J28">
            <v>938.7</v>
          </cell>
        </row>
        <row r="29">
          <cell r="F29">
            <v>218.25</v>
          </cell>
          <cell r="J29">
            <v>145.01</v>
          </cell>
        </row>
        <row r="31">
          <cell r="F31">
            <v>-112.71</v>
          </cell>
          <cell r="J31">
            <v>-113.25</v>
          </cell>
        </row>
        <row r="34">
          <cell r="F34">
            <v>695.38</v>
          </cell>
          <cell r="J34">
            <v>696</v>
          </cell>
        </row>
        <row r="37">
          <cell r="F37">
            <v>40</v>
          </cell>
          <cell r="J37">
            <v>35.79</v>
          </cell>
        </row>
        <row r="40">
          <cell r="F40">
            <v>1744.9038202816778</v>
          </cell>
          <cell r="J40">
            <v>1486.272445265534</v>
          </cell>
        </row>
        <row r="54">
          <cell r="D54">
            <v>8594.5</v>
          </cell>
          <cell r="F54">
            <v>4686.26</v>
          </cell>
          <cell r="H54">
            <v>8929.27</v>
          </cell>
          <cell r="J54">
            <v>4898.27</v>
          </cell>
        </row>
        <row r="55">
          <cell r="D55">
            <v>9153.51</v>
          </cell>
          <cell r="F55">
            <v>2194.47</v>
          </cell>
          <cell r="H55">
            <v>8363.06</v>
          </cell>
          <cell r="J55">
            <v>2103.26</v>
          </cell>
        </row>
        <row r="57">
          <cell r="D57">
            <v>8040.8973204</v>
          </cell>
          <cell r="F57">
            <v>936.26</v>
          </cell>
          <cell r="H57">
            <v>7092.8573204</v>
          </cell>
          <cell r="J57">
            <v>662.24</v>
          </cell>
        </row>
        <row r="58">
          <cell r="D58">
            <v>4096.0247066</v>
          </cell>
          <cell r="F58">
            <v>662.8</v>
          </cell>
          <cell r="H58">
            <v>3843.1847066</v>
          </cell>
          <cell r="J58">
            <v>744.42</v>
          </cell>
        </row>
        <row r="59">
          <cell r="D59">
            <v>6925.15</v>
          </cell>
          <cell r="F59">
            <v>795.65</v>
          </cell>
          <cell r="H59">
            <v>6933.23</v>
          </cell>
          <cell r="J59">
            <v>804.34</v>
          </cell>
        </row>
        <row r="60">
          <cell r="D60">
            <v>1019.1197999999999</v>
          </cell>
          <cell r="F60">
            <v>342.49</v>
          </cell>
          <cell r="H60">
            <v>987.8997999999999</v>
          </cell>
          <cell r="J60">
            <v>317.74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of Workings"/>
      <sheetName val="Top_Sheet"/>
      <sheetName val="WORKINGS 2015-16"/>
      <sheetName val="WORKINGS 2012-13"/>
      <sheetName val="WORKINGS 19-20"/>
      <sheetName val="Workings1516-Group"/>
      <sheetName val="WORKINGS 2016-17"/>
      <sheetName val="WORKINGS HY 18-19"/>
      <sheetName val="Summary Mar20-Group"/>
      <sheetName val="Sheet2"/>
      <sheetName val="Reserves"/>
      <sheetName val="CSR"/>
      <sheetName val="ROU asset &amp; Liab"/>
      <sheetName val="FETR Working"/>
      <sheetName val="WORKINGS 2011-12"/>
      <sheetName val="MI"/>
      <sheetName val="Invest-Reco"/>
      <sheetName val="non-current investment working"/>
    </sheetNames>
    <sheetDataSet>
      <sheetData sheetId="2">
        <row r="55">
          <cell r="D55">
            <v>6280.66</v>
          </cell>
        </row>
      </sheetData>
      <sheetData sheetId="14">
        <row r="6">
          <cell r="BX6">
            <v>764.99</v>
          </cell>
        </row>
        <row r="15">
          <cell r="BX15">
            <v>-10.79</v>
          </cell>
        </row>
        <row r="17">
          <cell r="BX17">
            <v>27.690000000000005</v>
          </cell>
        </row>
        <row r="27">
          <cell r="BX27">
            <v>-2467.8399999999997</v>
          </cell>
        </row>
        <row r="28">
          <cell r="BX28">
            <v>58.870000000000005</v>
          </cell>
        </row>
        <row r="35">
          <cell r="BX35">
            <v>-10.46</v>
          </cell>
        </row>
        <row r="39">
          <cell r="BX39">
            <v>164.61</v>
          </cell>
        </row>
        <row r="40">
          <cell r="BX40">
            <v>53714.670000000006</v>
          </cell>
        </row>
        <row r="41">
          <cell r="BX41">
            <v>-54258.22</v>
          </cell>
        </row>
        <row r="45">
          <cell r="BX45">
            <v>15.660000000000004</v>
          </cell>
        </row>
        <row r="48">
          <cell r="BX48">
            <v>-408.28999999999996</v>
          </cell>
        </row>
        <row r="50">
          <cell r="BX50">
            <v>-103.2828593840969</v>
          </cell>
        </row>
        <row r="51">
          <cell r="C51">
            <v>3048.97</v>
          </cell>
          <cell r="D51">
            <v>2362.5499999999997</v>
          </cell>
          <cell r="AE51">
            <v>3.700190586354905</v>
          </cell>
          <cell r="BD51">
            <v>-0.5</v>
          </cell>
        </row>
        <row r="52">
          <cell r="BX52">
            <v>16.830000000000013</v>
          </cell>
        </row>
        <row r="53">
          <cell r="BX53">
            <v>-33</v>
          </cell>
        </row>
        <row r="54">
          <cell r="BX54">
            <v>-226.30000000000013</v>
          </cell>
        </row>
        <row r="57">
          <cell r="BX57">
            <v>156.78512181300783</v>
          </cell>
        </row>
        <row r="58">
          <cell r="BX58">
            <v>35.919999999999874</v>
          </cell>
        </row>
        <row r="61">
          <cell r="BX61">
            <v>-3502.6099999999997</v>
          </cell>
        </row>
        <row r="62">
          <cell r="BX62">
            <v>-559.2199999999999</v>
          </cell>
        </row>
        <row r="64">
          <cell r="F64">
            <v>9168.15</v>
          </cell>
          <cell r="G64">
            <v>745.48</v>
          </cell>
          <cell r="H64">
            <v>-321.88</v>
          </cell>
          <cell r="I64">
            <v>80.5</v>
          </cell>
          <cell r="K64">
            <v>-16.32</v>
          </cell>
          <cell r="M64">
            <v>12.72</v>
          </cell>
          <cell r="O64">
            <v>-137.25</v>
          </cell>
          <cell r="P64">
            <v>14.379999999999999</v>
          </cell>
          <cell r="Q64">
            <v>2.7199999999999998</v>
          </cell>
          <cell r="BD64">
            <v>-12.32</v>
          </cell>
        </row>
        <row r="66">
          <cell r="BX66">
            <v>-2415.3424530152656</v>
          </cell>
        </row>
        <row r="67">
          <cell r="BX67">
            <v>302.01</v>
          </cell>
        </row>
        <row r="69">
          <cell r="BX69">
            <v>2</v>
          </cell>
        </row>
        <row r="70">
          <cell r="BX70">
            <v>-19.429999999999993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108"/>
  <sheetViews>
    <sheetView showGridLines="0" tabSelected="1" view="pageBreakPreview" zoomScale="51" zoomScaleNormal="70" zoomScaleSheetLayoutView="51" zoomScalePageLayoutView="0" workbookViewId="0" topLeftCell="A1">
      <selection activeCell="O43" sqref="O43:O44"/>
    </sheetView>
  </sheetViews>
  <sheetFormatPr defaultColWidth="9.140625" defaultRowHeight="12.75"/>
  <cols>
    <col min="1" max="1" width="1.57421875" style="287" customWidth="1"/>
    <col min="2" max="2" width="2.00390625" style="287" customWidth="1"/>
    <col min="3" max="3" width="7.7109375" style="287" customWidth="1"/>
    <col min="4" max="4" width="34.8515625" style="289" customWidth="1"/>
    <col min="5" max="5" width="6.28125" style="287" customWidth="1"/>
    <col min="6" max="6" width="67.421875" style="287" customWidth="1"/>
    <col min="7" max="7" width="5.8515625" style="287" bestFit="1" customWidth="1"/>
    <col min="8" max="8" width="18.8515625" style="287" bestFit="1" customWidth="1"/>
    <col min="9" max="9" width="25.00390625" style="287" customWidth="1"/>
    <col min="10" max="12" width="17.8515625" style="299" bestFit="1" customWidth="1"/>
    <col min="13" max="13" width="20.00390625" style="299" customWidth="1"/>
    <col min="14" max="14" width="0.9921875" style="299" customWidth="1"/>
    <col min="15" max="15" width="15.28125" style="287" bestFit="1" customWidth="1"/>
    <col min="16" max="16" width="9.140625" style="287" customWidth="1"/>
    <col min="17" max="17" width="15.140625" style="287" customWidth="1"/>
    <col min="18" max="18" width="8.421875" style="287" customWidth="1"/>
    <col min="19" max="16384" width="9.140625" style="287" customWidth="1"/>
  </cols>
  <sheetData>
    <row r="1" spans="3:14" ht="20.25">
      <c r="C1" s="283"/>
      <c r="D1" s="284"/>
      <c r="E1" s="283"/>
      <c r="F1" s="283"/>
      <c r="G1" s="285"/>
      <c r="H1" s="285"/>
      <c r="I1" s="285"/>
      <c r="J1" s="286"/>
      <c r="K1" s="286"/>
      <c r="L1" s="286"/>
      <c r="M1" s="286"/>
      <c r="N1" s="286"/>
    </row>
    <row r="2" spans="3:14" ht="20.25">
      <c r="C2" s="184"/>
      <c r="D2" s="184"/>
      <c r="E2" s="184"/>
      <c r="F2" s="184"/>
      <c r="G2" s="184"/>
      <c r="H2" s="184"/>
      <c r="I2" s="184"/>
      <c r="J2" s="184"/>
      <c r="K2" s="184"/>
      <c r="L2" s="184"/>
      <c r="M2" s="288"/>
      <c r="N2" s="184"/>
    </row>
    <row r="3" spans="3:14" ht="20.25">
      <c r="C3" s="184"/>
      <c r="D3" s="184"/>
      <c r="E3" s="184"/>
      <c r="F3" s="184"/>
      <c r="G3" s="184"/>
      <c r="H3" s="184"/>
      <c r="I3" s="184"/>
      <c r="J3" s="184"/>
      <c r="K3" s="184"/>
      <c r="L3" s="184"/>
      <c r="M3" s="288"/>
      <c r="N3" s="184"/>
    </row>
    <row r="4" spans="3:14" ht="20.25">
      <c r="C4" s="184"/>
      <c r="D4" s="184"/>
      <c r="E4" s="184"/>
      <c r="F4" s="184"/>
      <c r="G4" s="184"/>
      <c r="H4" s="184"/>
      <c r="I4" s="184"/>
      <c r="J4" s="184"/>
      <c r="K4" s="184"/>
      <c r="L4" s="184"/>
      <c r="M4" s="288"/>
      <c r="N4" s="184"/>
    </row>
    <row r="5" spans="3:14" ht="20.25">
      <c r="C5" s="184"/>
      <c r="D5" s="184"/>
      <c r="E5" s="184"/>
      <c r="F5" s="184"/>
      <c r="G5" s="184"/>
      <c r="H5" s="184"/>
      <c r="I5" s="184"/>
      <c r="J5" s="184"/>
      <c r="K5" s="184"/>
      <c r="L5" s="184"/>
      <c r="M5" s="288"/>
      <c r="N5" s="184"/>
    </row>
    <row r="6" spans="3:14" ht="20.25">
      <c r="C6" s="878" t="s">
        <v>132</v>
      </c>
      <c r="D6" s="878"/>
      <c r="E6" s="878"/>
      <c r="F6" s="878"/>
      <c r="G6" s="878"/>
      <c r="H6" s="878"/>
      <c r="I6" s="878"/>
      <c r="J6" s="878"/>
      <c r="K6" s="878"/>
      <c r="L6" s="878"/>
      <c r="M6" s="878"/>
      <c r="N6" s="221"/>
    </row>
    <row r="7" spans="3:14" ht="20.25">
      <c r="C7" s="185" t="s">
        <v>281</v>
      </c>
      <c r="D7" s="185"/>
      <c r="E7" s="185"/>
      <c r="F7" s="185"/>
      <c r="G7" s="185"/>
      <c r="H7" s="185"/>
      <c r="I7" s="185"/>
      <c r="J7" s="185"/>
      <c r="K7" s="185"/>
      <c r="L7" s="185"/>
      <c r="M7" s="185"/>
      <c r="N7" s="185"/>
    </row>
    <row r="8" spans="3:14" ht="20.25">
      <c r="C8" s="211"/>
      <c r="D8" s="211"/>
      <c r="E8" s="211"/>
      <c r="F8" s="211"/>
      <c r="G8" s="211"/>
      <c r="H8" s="211"/>
      <c r="I8" s="211"/>
      <c r="J8" s="211"/>
      <c r="K8" s="211"/>
      <c r="L8" s="211"/>
      <c r="M8" s="290" t="s">
        <v>151</v>
      </c>
      <c r="N8" s="222"/>
    </row>
    <row r="9" spans="3:14" ht="40.5">
      <c r="C9" s="208" t="s">
        <v>19</v>
      </c>
      <c r="D9" s="106"/>
      <c r="E9" s="106"/>
      <c r="F9" s="108"/>
      <c r="G9" s="109"/>
      <c r="H9" s="209" t="s">
        <v>67</v>
      </c>
      <c r="I9" s="245" t="s">
        <v>68</v>
      </c>
      <c r="J9" s="210" t="s">
        <v>136</v>
      </c>
      <c r="K9" s="210" t="s">
        <v>170</v>
      </c>
      <c r="L9" s="210" t="s">
        <v>170</v>
      </c>
      <c r="M9" s="210" t="s">
        <v>28</v>
      </c>
      <c r="N9" s="186"/>
    </row>
    <row r="10" spans="3:14" ht="20.25">
      <c r="C10" s="107"/>
      <c r="D10" s="106"/>
      <c r="E10" s="106"/>
      <c r="F10" s="108"/>
      <c r="G10" s="109"/>
      <c r="H10" s="110" t="s">
        <v>1</v>
      </c>
      <c r="I10" s="231" t="s">
        <v>1</v>
      </c>
      <c r="J10" s="110" t="s">
        <v>1</v>
      </c>
      <c r="K10" s="111" t="s">
        <v>1</v>
      </c>
      <c r="L10" s="111" t="s">
        <v>1</v>
      </c>
      <c r="M10" s="112" t="s">
        <v>1</v>
      </c>
      <c r="N10" s="182"/>
    </row>
    <row r="11" spans="3:14" ht="20.25">
      <c r="C11" s="107"/>
      <c r="D11" s="106"/>
      <c r="E11" s="106"/>
      <c r="F11" s="108"/>
      <c r="G11" s="109"/>
      <c r="H11" s="110" t="s">
        <v>282</v>
      </c>
      <c r="I11" s="110" t="s">
        <v>167</v>
      </c>
      <c r="J11" s="110" t="s">
        <v>258</v>
      </c>
      <c r="K11" s="110" t="s">
        <v>282</v>
      </c>
      <c r="L11" s="110" t="s">
        <v>167</v>
      </c>
      <c r="M11" s="110" t="s">
        <v>236</v>
      </c>
      <c r="N11" s="177"/>
    </row>
    <row r="12" spans="3:14" ht="5.25" customHeight="1">
      <c r="C12" s="107"/>
      <c r="D12" s="106"/>
      <c r="E12" s="106"/>
      <c r="F12" s="108"/>
      <c r="G12" s="113"/>
      <c r="H12" s="113"/>
      <c r="I12" s="113"/>
      <c r="J12" s="114"/>
      <c r="K12" s="114"/>
      <c r="L12" s="115"/>
      <c r="M12" s="116"/>
      <c r="N12" s="178"/>
    </row>
    <row r="13" spans="3:14" ht="20.25">
      <c r="C13" s="117"/>
      <c r="D13" s="118"/>
      <c r="E13" s="119"/>
      <c r="F13" s="120"/>
      <c r="G13" s="121"/>
      <c r="H13" s="122" t="s">
        <v>17</v>
      </c>
      <c r="I13" s="122" t="s">
        <v>17</v>
      </c>
      <c r="J13" s="122" t="s">
        <v>17</v>
      </c>
      <c r="K13" s="122" t="s">
        <v>17</v>
      </c>
      <c r="L13" s="122" t="s">
        <v>17</v>
      </c>
      <c r="M13" s="153" t="s">
        <v>122</v>
      </c>
      <c r="N13" s="179"/>
    </row>
    <row r="14" spans="3:14" ht="20.25">
      <c r="C14" s="123"/>
      <c r="D14" s="124"/>
      <c r="E14" s="124"/>
      <c r="F14" s="124"/>
      <c r="G14" s="125"/>
      <c r="H14" s="255"/>
      <c r="I14" s="109"/>
      <c r="J14" s="126"/>
      <c r="K14" s="126"/>
      <c r="L14" s="126"/>
      <c r="M14" s="154"/>
      <c r="N14" s="180"/>
    </row>
    <row r="15" spans="3:15" ht="20.25">
      <c r="C15" s="879" t="s">
        <v>120</v>
      </c>
      <c r="D15" s="873"/>
      <c r="E15" s="873"/>
      <c r="F15" s="874"/>
      <c r="G15" s="127" t="s">
        <v>125</v>
      </c>
      <c r="H15" s="255">
        <v>14050.640000000007</v>
      </c>
      <c r="I15" s="264">
        <v>13220.300000000003</v>
      </c>
      <c r="J15" s="264">
        <v>13075.140188220152</v>
      </c>
      <c r="K15" s="154">
        <v>37552.21000000001</v>
      </c>
      <c r="L15" s="154">
        <v>38512.05</v>
      </c>
      <c r="M15" s="154">
        <v>50968.5</v>
      </c>
      <c r="N15" s="103"/>
      <c r="O15" s="400"/>
    </row>
    <row r="16" spans="3:15" ht="20.25">
      <c r="C16" s="879" t="s">
        <v>124</v>
      </c>
      <c r="D16" s="873"/>
      <c r="E16" s="873"/>
      <c r="F16" s="874"/>
      <c r="G16" s="127" t="s">
        <v>126</v>
      </c>
      <c r="H16" s="252">
        <v>73.83999999999999</v>
      </c>
      <c r="I16" s="264">
        <v>87.23999999999998</v>
      </c>
      <c r="J16" s="858">
        <v>72.67117987605636</v>
      </c>
      <c r="K16" s="249">
        <v>198.54</v>
      </c>
      <c r="L16" s="249">
        <v>320.78</v>
      </c>
      <c r="M16" s="249">
        <v>424.97</v>
      </c>
      <c r="N16" s="103"/>
      <c r="O16" s="400"/>
    </row>
    <row r="17" spans="3:15" ht="20.25">
      <c r="C17" s="879" t="s">
        <v>127</v>
      </c>
      <c r="D17" s="873"/>
      <c r="E17" s="873"/>
      <c r="F17" s="874"/>
      <c r="G17" s="127">
        <v>1</v>
      </c>
      <c r="H17" s="255">
        <v>14124.480000000007</v>
      </c>
      <c r="I17" s="251">
        <v>13307.540000000003</v>
      </c>
      <c r="J17" s="264">
        <v>13147.811368096209</v>
      </c>
      <c r="K17" s="154">
        <v>37750.75000000001</v>
      </c>
      <c r="L17" s="154">
        <v>38832.83</v>
      </c>
      <c r="M17" s="154">
        <v>51393.47</v>
      </c>
      <c r="N17" s="103"/>
      <c r="O17" s="400"/>
    </row>
    <row r="18" spans="3:15" ht="20.25">
      <c r="C18" s="128" t="s">
        <v>152</v>
      </c>
      <c r="D18" s="129"/>
      <c r="E18" s="124"/>
      <c r="F18" s="124"/>
      <c r="G18" s="127">
        <v>2</v>
      </c>
      <c r="H18" s="255">
        <v>545.69</v>
      </c>
      <c r="I18" s="264">
        <v>652.96</v>
      </c>
      <c r="J18" s="264">
        <v>582.2500000000001</v>
      </c>
      <c r="K18" s="154">
        <v>2053.07</v>
      </c>
      <c r="L18" s="154">
        <v>1930.13</v>
      </c>
      <c r="M18" s="154">
        <v>2597.89</v>
      </c>
      <c r="N18" s="103"/>
      <c r="O18" s="400"/>
    </row>
    <row r="19" spans="3:15" ht="20.25">
      <c r="C19" s="128" t="s">
        <v>116</v>
      </c>
      <c r="D19" s="173"/>
      <c r="E19" s="124"/>
      <c r="F19" s="124"/>
      <c r="G19" s="130">
        <v>3</v>
      </c>
      <c r="H19" s="252">
        <v>14670.170000000007</v>
      </c>
      <c r="I19" s="249">
        <v>13960.500000000004</v>
      </c>
      <c r="J19" s="264">
        <v>13730.061368096209</v>
      </c>
      <c r="K19" s="249">
        <v>39803.82000000001</v>
      </c>
      <c r="L19" s="249">
        <v>40762.96</v>
      </c>
      <c r="M19" s="249">
        <v>53991.36</v>
      </c>
      <c r="N19" s="103"/>
      <c r="O19" s="400"/>
    </row>
    <row r="20" spans="3:15" ht="15.75" customHeight="1">
      <c r="C20" s="131"/>
      <c r="D20" s="132"/>
      <c r="E20" s="133"/>
      <c r="F20" s="134"/>
      <c r="G20" s="135"/>
      <c r="H20" s="265"/>
      <c r="I20" s="265"/>
      <c r="J20" s="693"/>
      <c r="K20" s="253"/>
      <c r="L20" s="253"/>
      <c r="M20" s="254"/>
      <c r="N20" s="103"/>
      <c r="O20" s="400"/>
    </row>
    <row r="21" spans="3:15" ht="20.25">
      <c r="C21" s="136" t="s">
        <v>16</v>
      </c>
      <c r="D21" s="137"/>
      <c r="E21" s="137"/>
      <c r="F21" s="137"/>
      <c r="G21" s="138"/>
      <c r="H21" s="266"/>
      <c r="I21" s="266"/>
      <c r="J21" s="144"/>
      <c r="K21" s="126"/>
      <c r="L21" s="126"/>
      <c r="M21" s="154"/>
      <c r="N21" s="103"/>
      <c r="O21" s="400"/>
    </row>
    <row r="22" spans="3:15" ht="20.25">
      <c r="C22" s="140" t="s">
        <v>2</v>
      </c>
      <c r="D22" s="873" t="s">
        <v>11</v>
      </c>
      <c r="E22" s="873"/>
      <c r="F22" s="874"/>
      <c r="G22" s="127"/>
      <c r="H22" s="255">
        <v>3532.3099999999995</v>
      </c>
      <c r="I22" s="264">
        <v>3827.8600000000006</v>
      </c>
      <c r="J22" s="264">
        <v>3636.9500000000003</v>
      </c>
      <c r="K22" s="255">
        <v>10255.82</v>
      </c>
      <c r="L22" s="154">
        <v>10414.34</v>
      </c>
      <c r="M22" s="154">
        <v>13810.7</v>
      </c>
      <c r="N22" s="103"/>
      <c r="O22" s="400"/>
    </row>
    <row r="23" spans="3:15" ht="20.25">
      <c r="C23" s="140" t="s">
        <v>3</v>
      </c>
      <c r="D23" s="129" t="s">
        <v>63</v>
      </c>
      <c r="E23" s="124"/>
      <c r="F23" s="124"/>
      <c r="G23" s="127"/>
      <c r="H23" s="255">
        <v>1582</v>
      </c>
      <c r="I23" s="264">
        <v>728.8800000000001</v>
      </c>
      <c r="J23" s="264">
        <v>1166.47</v>
      </c>
      <c r="K23" s="255">
        <v>4394.58</v>
      </c>
      <c r="L23" s="154">
        <v>3246.02</v>
      </c>
      <c r="M23" s="154">
        <v>4237.9</v>
      </c>
      <c r="N23" s="103"/>
      <c r="O23" s="400"/>
    </row>
    <row r="24" spans="3:15" ht="44.25" customHeight="1">
      <c r="C24" s="139" t="s">
        <v>4</v>
      </c>
      <c r="D24" s="873" t="s">
        <v>115</v>
      </c>
      <c r="E24" s="873"/>
      <c r="F24" s="874"/>
      <c r="G24" s="127"/>
      <c r="H24" s="255">
        <v>122.82999999999993</v>
      </c>
      <c r="I24" s="264">
        <v>130.58000000000004</v>
      </c>
      <c r="J24" s="271">
        <v>-42.309999999999945</v>
      </c>
      <c r="K24" s="271">
        <v>-656.69</v>
      </c>
      <c r="L24" s="145">
        <v>-350.65999999999997</v>
      </c>
      <c r="M24" s="145">
        <v>-703.13</v>
      </c>
      <c r="N24" s="103"/>
      <c r="O24" s="400"/>
    </row>
    <row r="25" spans="3:15" ht="20.25">
      <c r="C25" s="140" t="s">
        <v>5</v>
      </c>
      <c r="D25" s="873" t="s">
        <v>237</v>
      </c>
      <c r="E25" s="873"/>
      <c r="F25" s="874"/>
      <c r="G25" s="127"/>
      <c r="H25" s="255">
        <v>1044.7599999999998</v>
      </c>
      <c r="I25" s="255">
        <v>404.99</v>
      </c>
      <c r="J25" s="264">
        <v>1071.0900000000001</v>
      </c>
      <c r="K25" s="264">
        <v>2820.24</v>
      </c>
      <c r="L25" s="264">
        <v>1210.94</v>
      </c>
      <c r="M25" s="264">
        <v>1989.42</v>
      </c>
      <c r="N25" s="103"/>
      <c r="O25" s="400"/>
    </row>
    <row r="26" spans="3:15" ht="20.25">
      <c r="C26" s="140" t="s">
        <v>6</v>
      </c>
      <c r="D26" s="129" t="s">
        <v>12</v>
      </c>
      <c r="E26" s="124"/>
      <c r="F26" s="124"/>
      <c r="G26" s="127"/>
      <c r="H26" s="255">
        <v>1143.5100000000002</v>
      </c>
      <c r="I26" s="264">
        <v>1085.21</v>
      </c>
      <c r="J26" s="264">
        <v>1070.4699999999998</v>
      </c>
      <c r="K26" s="255">
        <v>3318.73</v>
      </c>
      <c r="L26" s="154">
        <v>3200.03</v>
      </c>
      <c r="M26" s="154">
        <v>4295.79</v>
      </c>
      <c r="N26" s="103"/>
      <c r="O26" s="400"/>
    </row>
    <row r="27" spans="3:15" ht="20.25">
      <c r="C27" s="140" t="s">
        <v>7</v>
      </c>
      <c r="D27" s="129" t="s">
        <v>118</v>
      </c>
      <c r="E27" s="124"/>
      <c r="F27" s="124"/>
      <c r="G27" s="127"/>
      <c r="H27" s="255">
        <v>12.610000000000003</v>
      </c>
      <c r="I27" s="264">
        <v>11.43</v>
      </c>
      <c r="J27" s="264">
        <v>13.27</v>
      </c>
      <c r="K27" s="255">
        <v>41.7</v>
      </c>
      <c r="L27" s="154">
        <v>40</v>
      </c>
      <c r="M27" s="154">
        <v>54.68</v>
      </c>
      <c r="N27" s="103"/>
      <c r="O27" s="400"/>
    </row>
    <row r="28" spans="3:15" ht="22.5" customHeight="1">
      <c r="C28" s="140" t="s">
        <v>74</v>
      </c>
      <c r="D28" s="129" t="s">
        <v>119</v>
      </c>
      <c r="E28" s="124"/>
      <c r="F28" s="124"/>
      <c r="G28" s="127"/>
      <c r="H28" s="255">
        <v>413.4899999999999</v>
      </c>
      <c r="I28" s="264">
        <v>436.9000000000001</v>
      </c>
      <c r="J28" s="264">
        <v>404.6</v>
      </c>
      <c r="K28" s="255">
        <v>1237.08</v>
      </c>
      <c r="L28" s="154">
        <v>1231.68</v>
      </c>
      <c r="M28" s="154">
        <v>1644.9060000000002</v>
      </c>
      <c r="N28" s="103"/>
      <c r="O28" s="400"/>
    </row>
    <row r="29" spans="3:15" ht="21" customHeight="1">
      <c r="C29" s="140" t="s">
        <v>257</v>
      </c>
      <c r="D29" s="129" t="s">
        <v>65</v>
      </c>
      <c r="E29" s="124"/>
      <c r="F29" s="124"/>
      <c r="G29" s="127"/>
      <c r="H29" s="255">
        <v>1914.0499999999997</v>
      </c>
      <c r="I29" s="264">
        <v>2153.2877506000004</v>
      </c>
      <c r="J29" s="264">
        <v>1844.14</v>
      </c>
      <c r="K29" s="255">
        <v>5486.49</v>
      </c>
      <c r="L29" s="154">
        <v>6355.6177506</v>
      </c>
      <c r="M29" s="154">
        <v>8502.629882032003</v>
      </c>
      <c r="N29" s="103"/>
      <c r="O29" s="400"/>
    </row>
    <row r="30" spans="3:15" ht="20.25">
      <c r="C30" s="141" t="s">
        <v>15</v>
      </c>
      <c r="D30" s="129"/>
      <c r="E30" s="124"/>
      <c r="F30" s="124"/>
      <c r="G30" s="127">
        <v>4</v>
      </c>
      <c r="H30" s="255">
        <v>9765.56</v>
      </c>
      <c r="I30" s="256">
        <v>8779.1377506</v>
      </c>
      <c r="J30" s="264">
        <v>9164.68</v>
      </c>
      <c r="K30" s="126">
        <v>26897.949999999997</v>
      </c>
      <c r="L30" s="126">
        <v>25347.9677506</v>
      </c>
      <c r="M30" s="249">
        <v>33832.895882032004</v>
      </c>
      <c r="N30" s="103"/>
      <c r="O30" s="400"/>
    </row>
    <row r="31" spans="3:15" s="296" customFormat="1" ht="17.25" customHeight="1">
      <c r="C31" s="165"/>
      <c r="D31" s="166"/>
      <c r="E31" s="167"/>
      <c r="F31" s="167"/>
      <c r="G31" s="168"/>
      <c r="H31" s="267"/>
      <c r="I31" s="257"/>
      <c r="J31" s="694"/>
      <c r="K31" s="257"/>
      <c r="L31" s="257"/>
      <c r="M31" s="254"/>
      <c r="N31" s="181"/>
      <c r="O31" s="400"/>
    </row>
    <row r="32" spans="3:17" s="296" customFormat="1" ht="20.25">
      <c r="C32" s="875" t="s">
        <v>130</v>
      </c>
      <c r="D32" s="876"/>
      <c r="E32" s="876"/>
      <c r="F32" s="877"/>
      <c r="G32" s="230">
        <v>5</v>
      </c>
      <c r="H32" s="255">
        <v>4904.610000000008</v>
      </c>
      <c r="I32" s="264">
        <v>5181.362249400003</v>
      </c>
      <c r="J32" s="264">
        <v>4565.3813680962085</v>
      </c>
      <c r="K32" s="126">
        <v>12905.87000000001</v>
      </c>
      <c r="L32" s="126">
        <v>15414.992249399998</v>
      </c>
      <c r="M32" s="251">
        <v>20158.464117967997</v>
      </c>
      <c r="N32" s="181"/>
      <c r="O32" s="400"/>
      <c r="Q32" s="442"/>
    </row>
    <row r="33" spans="1:15" ht="20.25">
      <c r="A33" s="296"/>
      <c r="B33" s="296"/>
      <c r="C33" s="875" t="s">
        <v>263</v>
      </c>
      <c r="D33" s="876"/>
      <c r="E33" s="876"/>
      <c r="F33" s="877"/>
      <c r="G33" s="230">
        <v>6</v>
      </c>
      <c r="H33" s="271">
        <v>0</v>
      </c>
      <c r="I33" s="271">
        <v>-132.11</v>
      </c>
      <c r="J33" s="271">
        <v>0</v>
      </c>
      <c r="K33" s="144">
        <v>0</v>
      </c>
      <c r="L33" s="144">
        <v>-132.11</v>
      </c>
      <c r="M33" s="145">
        <v>-132.11</v>
      </c>
      <c r="N33" s="103"/>
      <c r="O33" s="400"/>
    </row>
    <row r="34" spans="3:15" ht="20.25">
      <c r="C34" s="875" t="s">
        <v>177</v>
      </c>
      <c r="D34" s="876"/>
      <c r="E34" s="876"/>
      <c r="F34" s="877"/>
      <c r="G34" s="127">
        <v>7</v>
      </c>
      <c r="H34" s="255">
        <v>4904.610000000008</v>
      </c>
      <c r="I34" s="264">
        <v>5049.252249400003</v>
      </c>
      <c r="J34" s="264">
        <v>4565.3813680962085</v>
      </c>
      <c r="K34" s="255">
        <v>12905.87000000001</v>
      </c>
      <c r="L34" s="255">
        <v>15282.882249399998</v>
      </c>
      <c r="M34" s="264">
        <v>20026.354117967996</v>
      </c>
      <c r="N34" s="182"/>
      <c r="O34" s="400"/>
    </row>
    <row r="35" spans="3:15" ht="20.25">
      <c r="C35" s="128" t="s">
        <v>264</v>
      </c>
      <c r="D35" s="129"/>
      <c r="E35" s="124"/>
      <c r="F35" s="124"/>
      <c r="G35" s="127">
        <v>8</v>
      </c>
      <c r="H35" s="255">
        <v>1317.4099999999999</v>
      </c>
      <c r="I35" s="256">
        <v>1001.3800000000003</v>
      </c>
      <c r="J35" s="264">
        <v>1146.6899999999998</v>
      </c>
      <c r="K35" s="126">
        <v>3332.91</v>
      </c>
      <c r="L35" s="126">
        <v>3624.78</v>
      </c>
      <c r="M35" s="154">
        <v>4441.790000000001</v>
      </c>
      <c r="N35" s="187"/>
      <c r="O35" s="400"/>
    </row>
    <row r="36" spans="3:15" ht="20.25">
      <c r="C36" s="140" t="s">
        <v>2</v>
      </c>
      <c r="D36" s="873" t="s">
        <v>104</v>
      </c>
      <c r="E36" s="873"/>
      <c r="F36" s="874"/>
      <c r="G36" s="127"/>
      <c r="H36" s="255">
        <v>1255.6699999999998</v>
      </c>
      <c r="I36" s="264">
        <v>1183.1800000000003</v>
      </c>
      <c r="J36" s="264">
        <v>1090.62</v>
      </c>
      <c r="K36" s="255">
        <v>3200.62</v>
      </c>
      <c r="L36" s="154">
        <v>3893.26</v>
      </c>
      <c r="M36" s="154">
        <v>4846.150000000001</v>
      </c>
      <c r="N36" s="188"/>
      <c r="O36" s="400"/>
    </row>
    <row r="37" spans="3:15" ht="25.5" customHeight="1">
      <c r="C37" s="140" t="s">
        <v>3</v>
      </c>
      <c r="D37" s="873" t="s">
        <v>105</v>
      </c>
      <c r="E37" s="873"/>
      <c r="F37" s="874"/>
      <c r="G37" s="127"/>
      <c r="H37" s="255">
        <v>61.739999999999995</v>
      </c>
      <c r="I37" s="271">
        <v>-181.8</v>
      </c>
      <c r="J37" s="264">
        <v>56.06999999999999</v>
      </c>
      <c r="K37" s="255">
        <v>132.29</v>
      </c>
      <c r="L37" s="145">
        <v>-268.48</v>
      </c>
      <c r="M37" s="145">
        <v>-404.36</v>
      </c>
      <c r="N37" s="188"/>
      <c r="O37" s="400"/>
    </row>
    <row r="38" spans="3:17" ht="23.25" customHeight="1">
      <c r="C38" s="875" t="s">
        <v>178</v>
      </c>
      <c r="D38" s="876"/>
      <c r="E38" s="876"/>
      <c r="F38" s="877"/>
      <c r="G38" s="127">
        <v>9</v>
      </c>
      <c r="H38" s="255">
        <v>3587.200000000008</v>
      </c>
      <c r="I38" s="256">
        <v>4047.872249400003</v>
      </c>
      <c r="J38" s="264">
        <v>3418.691368096209</v>
      </c>
      <c r="K38" s="256">
        <v>9572.96000000001</v>
      </c>
      <c r="L38" s="256">
        <v>11658.102249399997</v>
      </c>
      <c r="M38" s="255">
        <v>15584.564117967995</v>
      </c>
      <c r="N38" s="182"/>
      <c r="O38" s="400"/>
      <c r="Q38" s="400"/>
    </row>
    <row r="39" spans="3:17" ht="22.5" customHeight="1">
      <c r="C39" s="875" t="s">
        <v>143</v>
      </c>
      <c r="D39" s="876"/>
      <c r="E39" s="876"/>
      <c r="F39" s="877"/>
      <c r="G39" s="127">
        <v>10</v>
      </c>
      <c r="H39" s="271">
        <v>-0.10999999999999943</v>
      </c>
      <c r="I39" s="264">
        <v>2.53</v>
      </c>
      <c r="J39" s="271">
        <v>-5.25</v>
      </c>
      <c r="K39" s="682">
        <v>-9.7</v>
      </c>
      <c r="L39" s="126">
        <v>7.96</v>
      </c>
      <c r="M39" s="154">
        <v>8.22</v>
      </c>
      <c r="N39" s="103"/>
      <c r="O39" s="400"/>
      <c r="Q39" s="400"/>
    </row>
    <row r="40" spans="3:15" ht="1.5" customHeight="1">
      <c r="C40" s="887"/>
      <c r="D40" s="888"/>
      <c r="E40" s="888"/>
      <c r="F40" s="889"/>
      <c r="G40" s="127"/>
      <c r="H40" s="255"/>
      <c r="I40" s="268"/>
      <c r="J40" s="264"/>
      <c r="K40" s="256"/>
      <c r="L40" s="126"/>
      <c r="M40" s="154"/>
      <c r="N40" s="103"/>
      <c r="O40" s="400"/>
    </row>
    <row r="41" spans="3:15" ht="51" customHeight="1">
      <c r="C41" s="875" t="s">
        <v>179</v>
      </c>
      <c r="D41" s="876"/>
      <c r="E41" s="876"/>
      <c r="F41" s="877"/>
      <c r="G41" s="127">
        <v>11</v>
      </c>
      <c r="H41" s="255">
        <v>3587.090000000008</v>
      </c>
      <c r="I41" s="268">
        <v>4050.4022494000033</v>
      </c>
      <c r="J41" s="264">
        <v>3413.441368096209</v>
      </c>
      <c r="K41" s="126">
        <v>9563.26000000001</v>
      </c>
      <c r="L41" s="126">
        <v>11666.062249399996</v>
      </c>
      <c r="M41" s="154">
        <v>15592.784117967994</v>
      </c>
      <c r="N41" s="182"/>
      <c r="O41" s="400"/>
    </row>
    <row r="42" spans="3:15" ht="27.75" customHeight="1" hidden="1">
      <c r="C42" s="158"/>
      <c r="D42" s="159"/>
      <c r="E42" s="159"/>
      <c r="F42" s="160"/>
      <c r="G42" s="127"/>
      <c r="H42" s="255"/>
      <c r="I42" s="268"/>
      <c r="J42" s="264"/>
      <c r="K42" s="256"/>
      <c r="L42" s="126"/>
      <c r="M42" s="154"/>
      <c r="N42" s="103"/>
      <c r="O42" s="400"/>
    </row>
    <row r="43" spans="3:15" ht="20.25">
      <c r="C43" s="875" t="s">
        <v>114</v>
      </c>
      <c r="D43" s="876"/>
      <c r="E43" s="876"/>
      <c r="F43" s="877"/>
      <c r="G43" s="127">
        <v>12</v>
      </c>
      <c r="H43" s="255">
        <v>79.24999999999997</v>
      </c>
      <c r="I43" s="274">
        <v>-368.0300000000001</v>
      </c>
      <c r="J43" s="264">
        <v>150.42000000000002</v>
      </c>
      <c r="K43" s="126">
        <v>243.09999999999997</v>
      </c>
      <c r="L43" s="273">
        <v>-663.1600000000001</v>
      </c>
      <c r="M43" s="292">
        <v>-1469.9699999999996</v>
      </c>
      <c r="N43" s="182"/>
      <c r="O43" s="400"/>
    </row>
    <row r="44" spans="3:15" ht="20.25">
      <c r="C44" s="169" t="s">
        <v>106</v>
      </c>
      <c r="D44" s="876" t="s">
        <v>107</v>
      </c>
      <c r="E44" s="876"/>
      <c r="F44" s="877"/>
      <c r="G44" s="127"/>
      <c r="H44" s="255">
        <v>85.09999999999997</v>
      </c>
      <c r="I44" s="274">
        <v>-393.7800000000001</v>
      </c>
      <c r="J44" s="264">
        <v>150.97</v>
      </c>
      <c r="K44" s="126">
        <v>219.27999999999997</v>
      </c>
      <c r="L44" s="274">
        <v>-673.2800000000001</v>
      </c>
      <c r="M44" s="292">
        <v>-1490.9799999999998</v>
      </c>
      <c r="N44" s="103"/>
      <c r="O44" s="400"/>
    </row>
    <row r="45" spans="3:15" ht="23.25" customHeight="1">
      <c r="C45" s="860" t="s">
        <v>108</v>
      </c>
      <c r="D45" s="876" t="s">
        <v>109</v>
      </c>
      <c r="E45" s="876"/>
      <c r="F45" s="877"/>
      <c r="G45" s="127"/>
      <c r="H45" s="271">
        <v>-1.63</v>
      </c>
      <c r="I45" s="264">
        <v>0.4300000000000006</v>
      </c>
      <c r="J45" s="264">
        <v>0.42999999999999994</v>
      </c>
      <c r="K45" s="271">
        <v>-0.23</v>
      </c>
      <c r="L45" s="268">
        <v>5.24</v>
      </c>
      <c r="M45" s="264">
        <v>10.14</v>
      </c>
      <c r="N45" s="103"/>
      <c r="O45" s="400"/>
    </row>
    <row r="46" spans="3:15" ht="20.25">
      <c r="C46" s="169" t="s">
        <v>112</v>
      </c>
      <c r="D46" s="876" t="s">
        <v>110</v>
      </c>
      <c r="E46" s="876"/>
      <c r="F46" s="877"/>
      <c r="G46" s="127"/>
      <c r="H46" s="271">
        <v>-2.700000000000003</v>
      </c>
      <c r="I46" s="264">
        <v>25.869999999999997</v>
      </c>
      <c r="J46" s="264">
        <v>5.219999999999999</v>
      </c>
      <c r="K46" s="264">
        <v>35.51</v>
      </c>
      <c r="L46" s="264">
        <v>2.49</v>
      </c>
      <c r="M46" s="264">
        <v>0.74</v>
      </c>
      <c r="N46" s="103"/>
      <c r="O46" s="400"/>
    </row>
    <row r="47" spans="3:15" ht="27.75" customHeight="1">
      <c r="C47" s="860" t="s">
        <v>108</v>
      </c>
      <c r="D47" s="876" t="s">
        <v>111</v>
      </c>
      <c r="E47" s="876"/>
      <c r="F47" s="877"/>
      <c r="G47" s="127"/>
      <c r="H47" s="271">
        <v>-1.5200000000000014</v>
      </c>
      <c r="I47" s="271">
        <v>-0.5499999999999998</v>
      </c>
      <c r="J47" s="271">
        <v>-6.199999999999999</v>
      </c>
      <c r="K47" s="682">
        <v>-11.46</v>
      </c>
      <c r="L47" s="268">
        <v>2.39</v>
      </c>
      <c r="M47" s="264">
        <v>10.13</v>
      </c>
      <c r="N47" s="103"/>
      <c r="O47" s="400"/>
    </row>
    <row r="48" spans="3:15" ht="24.75" customHeight="1">
      <c r="C48" s="875" t="s">
        <v>180</v>
      </c>
      <c r="D48" s="876"/>
      <c r="E48" s="876"/>
      <c r="F48" s="877"/>
      <c r="G48" s="127">
        <v>13</v>
      </c>
      <c r="H48" s="255">
        <v>3666.340000000008</v>
      </c>
      <c r="I48" s="256">
        <v>3682.372249400003</v>
      </c>
      <c r="J48" s="264">
        <v>3563.861368096209</v>
      </c>
      <c r="K48" s="256">
        <v>9806.36000000001</v>
      </c>
      <c r="L48" s="256">
        <v>11002.902249399996</v>
      </c>
      <c r="M48" s="255">
        <v>14122.814117967995</v>
      </c>
      <c r="N48" s="182"/>
      <c r="O48" s="400"/>
    </row>
    <row r="49" spans="3:15" ht="30" customHeight="1">
      <c r="C49" s="875" t="s">
        <v>149</v>
      </c>
      <c r="D49" s="876"/>
      <c r="E49" s="876"/>
      <c r="F49" s="877"/>
      <c r="G49" s="206"/>
      <c r="H49" s="255"/>
      <c r="I49" s="269"/>
      <c r="J49" s="264"/>
      <c r="K49" s="261"/>
      <c r="L49" s="261"/>
      <c r="M49" s="255"/>
      <c r="N49" s="103"/>
      <c r="O49" s="400"/>
    </row>
    <row r="50" spans="3:15" ht="20.25">
      <c r="C50" s="875" t="s">
        <v>113</v>
      </c>
      <c r="D50" s="876"/>
      <c r="E50" s="876"/>
      <c r="F50" s="877"/>
      <c r="G50" s="206"/>
      <c r="H50" s="255">
        <v>3526.546000000001</v>
      </c>
      <c r="I50" s="264">
        <v>3975.5422493999995</v>
      </c>
      <c r="J50" s="264">
        <v>3368.174</v>
      </c>
      <c r="K50" s="256">
        <v>9405.720000000001</v>
      </c>
      <c r="L50" s="256">
        <v>11449.7122494</v>
      </c>
      <c r="M50" s="255">
        <v>15306.230000000001</v>
      </c>
      <c r="N50" s="103"/>
      <c r="O50" s="400"/>
    </row>
    <row r="51" spans="3:15" ht="20.25">
      <c r="C51" s="875" t="s">
        <v>157</v>
      </c>
      <c r="D51" s="876"/>
      <c r="E51" s="876"/>
      <c r="F51" s="877"/>
      <c r="G51" s="206"/>
      <c r="H51" s="255">
        <v>60.54400000000001</v>
      </c>
      <c r="I51" s="264">
        <v>74.86000000000001</v>
      </c>
      <c r="J51" s="264">
        <v>45.27</v>
      </c>
      <c r="K51" s="256">
        <v>157.544</v>
      </c>
      <c r="L51" s="256">
        <v>216.345</v>
      </c>
      <c r="M51" s="255">
        <v>286.55</v>
      </c>
      <c r="N51" s="103"/>
      <c r="O51" s="400"/>
    </row>
    <row r="52" spans="3:15" ht="5.25" customHeight="1">
      <c r="C52" s="158"/>
      <c r="D52" s="159"/>
      <c r="E52" s="159"/>
      <c r="F52" s="160"/>
      <c r="G52" s="206"/>
      <c r="H52" s="255"/>
      <c r="I52" s="269"/>
      <c r="J52" s="264"/>
      <c r="K52" s="256"/>
      <c r="L52" s="256"/>
      <c r="M52" s="255"/>
      <c r="N52" s="103"/>
      <c r="O52" s="400"/>
    </row>
    <row r="53" spans="3:15" ht="24.75" customHeight="1">
      <c r="C53" s="875" t="s">
        <v>150</v>
      </c>
      <c r="D53" s="876"/>
      <c r="E53" s="876"/>
      <c r="F53" s="877"/>
      <c r="G53" s="206"/>
      <c r="H53" s="255"/>
      <c r="I53" s="269"/>
      <c r="J53" s="264"/>
      <c r="K53" s="256"/>
      <c r="L53" s="256"/>
      <c r="M53" s="255"/>
      <c r="N53" s="103"/>
      <c r="O53" s="400"/>
    </row>
    <row r="54" spans="3:15" ht="22.5" customHeight="1">
      <c r="C54" s="875" t="s">
        <v>113</v>
      </c>
      <c r="D54" s="876"/>
      <c r="E54" s="876"/>
      <c r="F54" s="877"/>
      <c r="G54" s="206"/>
      <c r="H54" s="255">
        <v>3605.800000000001</v>
      </c>
      <c r="I54" s="264">
        <v>3607.5122494000007</v>
      </c>
      <c r="J54" s="264">
        <v>3519.3140000000008</v>
      </c>
      <c r="K54" s="256">
        <v>9649.544000000002</v>
      </c>
      <c r="L54" s="256">
        <v>10786.8422494</v>
      </c>
      <c r="M54" s="255">
        <v>13835.900000000001</v>
      </c>
      <c r="N54" s="103"/>
      <c r="O54" s="400"/>
    </row>
    <row r="55" spans="3:17" ht="19.5" customHeight="1">
      <c r="C55" s="875" t="s">
        <v>157</v>
      </c>
      <c r="D55" s="876"/>
      <c r="E55" s="876"/>
      <c r="F55" s="877"/>
      <c r="G55" s="206"/>
      <c r="H55" s="255">
        <v>60.53999999999999</v>
      </c>
      <c r="I55" s="264">
        <v>74.86000000000001</v>
      </c>
      <c r="J55" s="264">
        <v>44.550000000000004</v>
      </c>
      <c r="K55" s="256">
        <v>156.82</v>
      </c>
      <c r="L55" s="256">
        <v>216.055</v>
      </c>
      <c r="M55" s="255">
        <v>286.91</v>
      </c>
      <c r="N55" s="103"/>
      <c r="O55" s="400"/>
      <c r="Q55" s="400"/>
    </row>
    <row r="56" spans="3:15" ht="10.5" customHeight="1">
      <c r="C56" s="158"/>
      <c r="D56" s="159"/>
      <c r="E56" s="159"/>
      <c r="F56" s="160"/>
      <c r="G56" s="127"/>
      <c r="H56" s="255"/>
      <c r="I56" s="268"/>
      <c r="J56" s="264"/>
      <c r="K56" s="256"/>
      <c r="L56" s="256"/>
      <c r="M56" s="255"/>
      <c r="N56" s="103"/>
      <c r="O56" s="400"/>
    </row>
    <row r="57" spans="3:15" ht="20.25">
      <c r="C57" s="128" t="s">
        <v>8</v>
      </c>
      <c r="D57" s="129"/>
      <c r="E57" s="124"/>
      <c r="F57" s="142"/>
      <c r="G57" s="127">
        <v>14</v>
      </c>
      <c r="H57" s="255">
        <v>1230.51</v>
      </c>
      <c r="I57" s="255">
        <v>1229.105</v>
      </c>
      <c r="J57" s="264">
        <v>1230.5</v>
      </c>
      <c r="K57" s="255">
        <v>1230.51</v>
      </c>
      <c r="L57" s="255">
        <v>1229.105</v>
      </c>
      <c r="M57" s="255">
        <v>1229.22</v>
      </c>
      <c r="N57" s="103"/>
      <c r="O57" s="400"/>
    </row>
    <row r="58" spans="3:14" ht="20.25">
      <c r="C58" s="143" t="s">
        <v>155</v>
      </c>
      <c r="D58" s="124"/>
      <c r="E58" s="124"/>
      <c r="F58" s="142"/>
      <c r="G58" s="127"/>
      <c r="H58" s="268"/>
      <c r="I58" s="268"/>
      <c r="J58" s="264"/>
      <c r="K58" s="256"/>
      <c r="L58" s="256"/>
      <c r="M58" s="255"/>
      <c r="N58" s="183"/>
    </row>
    <row r="59" spans="3:14" ht="20.25">
      <c r="C59" s="884" t="s">
        <v>133</v>
      </c>
      <c r="D59" s="885"/>
      <c r="E59" s="885"/>
      <c r="F59" s="886"/>
      <c r="G59" s="127">
        <v>15</v>
      </c>
      <c r="H59" s="270"/>
      <c r="I59" s="270"/>
      <c r="J59" s="264"/>
      <c r="K59" s="262"/>
      <c r="L59" s="262"/>
      <c r="M59" s="861">
        <v>64044.04</v>
      </c>
      <c r="N59" s="189"/>
    </row>
    <row r="60" spans="3:14" ht="20.25">
      <c r="C60" s="147" t="s">
        <v>156</v>
      </c>
      <c r="D60" s="101"/>
      <c r="E60" s="101"/>
      <c r="F60" s="148"/>
      <c r="G60" s="127">
        <v>16</v>
      </c>
      <c r="H60" s="255"/>
      <c r="I60" s="255"/>
      <c r="J60" s="264"/>
      <c r="K60" s="255"/>
      <c r="L60" s="255"/>
      <c r="M60" s="255"/>
      <c r="N60" s="103"/>
    </row>
    <row r="61" spans="3:14" ht="20.25">
      <c r="C61" s="149" t="s">
        <v>13</v>
      </c>
      <c r="D61" s="101" t="s">
        <v>162</v>
      </c>
      <c r="E61" s="101"/>
      <c r="F61" s="148"/>
      <c r="G61" s="127"/>
      <c r="H61" s="255">
        <v>2.87</v>
      </c>
      <c r="I61" s="255">
        <v>3.24</v>
      </c>
      <c r="J61" s="264">
        <v>2.74</v>
      </c>
      <c r="K61" s="255">
        <v>7.65</v>
      </c>
      <c r="L61" s="255">
        <v>9.33</v>
      </c>
      <c r="M61" s="255">
        <v>12.465</v>
      </c>
      <c r="N61" s="103"/>
    </row>
    <row r="62" spans="3:14" ht="20.25">
      <c r="C62" s="150" t="s">
        <v>14</v>
      </c>
      <c r="D62" s="151" t="s">
        <v>163</v>
      </c>
      <c r="E62" s="151"/>
      <c r="F62" s="152"/>
      <c r="G62" s="130"/>
      <c r="H62" s="255">
        <v>2.87</v>
      </c>
      <c r="I62" s="255">
        <v>3.23</v>
      </c>
      <c r="J62" s="264">
        <v>2.74</v>
      </c>
      <c r="K62" s="255">
        <v>7.65</v>
      </c>
      <c r="L62" s="255">
        <v>9.3</v>
      </c>
      <c r="M62" s="255">
        <v>12.452</v>
      </c>
      <c r="N62" s="103"/>
    </row>
    <row r="63" spans="2:14" ht="5.25" customHeight="1">
      <c r="B63" s="289"/>
      <c r="C63" s="300"/>
      <c r="D63" s="300"/>
      <c r="E63" s="300"/>
      <c r="F63" s="300"/>
      <c r="G63" s="300"/>
      <c r="H63" s="300"/>
      <c r="I63" s="300"/>
      <c r="J63" s="300"/>
      <c r="K63" s="300"/>
      <c r="L63" s="300"/>
      <c r="M63" s="300"/>
      <c r="N63" s="301"/>
    </row>
    <row r="64" spans="3:14" s="283" customFormat="1" ht="16.5" customHeight="1">
      <c r="C64" s="220" t="s">
        <v>10</v>
      </c>
      <c r="D64" s="215"/>
      <c r="E64" s="216"/>
      <c r="F64" s="216"/>
      <c r="G64" s="217"/>
      <c r="H64" s="217"/>
      <c r="I64" s="217"/>
      <c r="J64" s="218"/>
      <c r="K64" s="218"/>
      <c r="L64" s="218"/>
      <c r="M64" s="216"/>
      <c r="N64" s="104"/>
    </row>
    <row r="65" spans="3:14" ht="40.5" customHeight="1">
      <c r="C65" s="229">
        <v>1</v>
      </c>
      <c r="D65" s="880" t="s">
        <v>285</v>
      </c>
      <c r="E65" s="880"/>
      <c r="F65" s="880"/>
      <c r="G65" s="880"/>
      <c r="H65" s="880"/>
      <c r="I65" s="880"/>
      <c r="J65" s="880"/>
      <c r="K65" s="880"/>
      <c r="L65" s="880"/>
      <c r="M65" s="880"/>
      <c r="N65" s="155"/>
    </row>
    <row r="66" spans="3:14" ht="7.5" customHeight="1">
      <c r="C66" s="229"/>
      <c r="D66" s="96"/>
      <c r="E66" s="96"/>
      <c r="F66" s="96"/>
      <c r="G66" s="96"/>
      <c r="H66" s="96"/>
      <c r="I66" s="96"/>
      <c r="J66" s="96"/>
      <c r="K66" s="678"/>
      <c r="L66" s="96"/>
      <c r="M66" s="96"/>
      <c r="N66" s="155"/>
    </row>
    <row r="67" spans="3:14" ht="41.25" customHeight="1">
      <c r="C67" s="229">
        <v>2</v>
      </c>
      <c r="D67" s="881" t="s">
        <v>148</v>
      </c>
      <c r="E67" s="881"/>
      <c r="F67" s="881"/>
      <c r="G67" s="881"/>
      <c r="H67" s="881"/>
      <c r="I67" s="881"/>
      <c r="J67" s="881"/>
      <c r="K67" s="881"/>
      <c r="L67" s="881"/>
      <c r="M67" s="881"/>
      <c r="N67" s="155"/>
    </row>
    <row r="68" spans="3:14" ht="10.5" customHeight="1">
      <c r="C68" s="229"/>
      <c r="D68" s="702"/>
      <c r="E68" s="702"/>
      <c r="F68" s="702"/>
      <c r="G68" s="702"/>
      <c r="H68" s="702"/>
      <c r="I68" s="702"/>
      <c r="J68" s="702"/>
      <c r="K68" s="702"/>
      <c r="L68" s="702"/>
      <c r="M68" s="702"/>
      <c r="N68" s="155"/>
    </row>
    <row r="69" spans="3:14" ht="42" customHeight="1">
      <c r="C69" s="229">
        <v>3</v>
      </c>
      <c r="D69" s="881" t="s">
        <v>291</v>
      </c>
      <c r="E69" s="881"/>
      <c r="F69" s="881"/>
      <c r="G69" s="881"/>
      <c r="H69" s="881"/>
      <c r="I69" s="881"/>
      <c r="J69" s="881"/>
      <c r="K69" s="881"/>
      <c r="L69" s="881"/>
      <c r="M69" s="881"/>
      <c r="N69" s="155"/>
    </row>
    <row r="70" spans="3:14" ht="3" customHeight="1">
      <c r="C70" s="229"/>
      <c r="D70" s="883"/>
      <c r="E70" s="883"/>
      <c r="F70" s="883"/>
      <c r="G70" s="883"/>
      <c r="H70" s="883"/>
      <c r="I70" s="883"/>
      <c r="J70" s="883"/>
      <c r="K70" s="883"/>
      <c r="L70" s="883"/>
      <c r="M70" s="681"/>
      <c r="N70" s="155"/>
    </row>
    <row r="71" spans="3:14" ht="3" customHeight="1">
      <c r="C71" s="229"/>
      <c r="D71" s="881"/>
      <c r="E71" s="881"/>
      <c r="F71" s="881"/>
      <c r="G71" s="881"/>
      <c r="H71" s="881"/>
      <c r="I71" s="881"/>
      <c r="J71" s="881"/>
      <c r="K71" s="881"/>
      <c r="L71" s="881"/>
      <c r="M71" s="881"/>
      <c r="N71" s="155"/>
    </row>
    <row r="72" spans="3:14" ht="105" customHeight="1">
      <c r="C72" s="229">
        <v>4</v>
      </c>
      <c r="D72" s="881" t="s">
        <v>290</v>
      </c>
      <c r="E72" s="881"/>
      <c r="F72" s="881"/>
      <c r="G72" s="881"/>
      <c r="H72" s="881"/>
      <c r="I72" s="881"/>
      <c r="J72" s="881"/>
      <c r="K72" s="881"/>
      <c r="L72" s="881"/>
      <c r="M72" s="881"/>
      <c r="N72" s="155"/>
    </row>
    <row r="73" spans="3:14" ht="70.5" customHeight="1" hidden="1">
      <c r="C73" s="229"/>
      <c r="D73" s="881"/>
      <c r="E73" s="881"/>
      <c r="F73" s="881"/>
      <c r="G73" s="881"/>
      <c r="H73" s="881"/>
      <c r="I73" s="881"/>
      <c r="J73" s="881"/>
      <c r="K73" s="881"/>
      <c r="L73" s="881"/>
      <c r="M73" s="881"/>
      <c r="N73" s="155"/>
    </row>
    <row r="74" spans="3:14" ht="4.5" customHeight="1">
      <c r="C74" s="229"/>
      <c r="D74" s="859"/>
      <c r="E74" s="859"/>
      <c r="F74" s="859"/>
      <c r="G74" s="859"/>
      <c r="H74" s="859"/>
      <c r="I74" s="859"/>
      <c r="J74" s="859"/>
      <c r="K74" s="859"/>
      <c r="L74" s="859"/>
      <c r="M74" s="859"/>
      <c r="N74" s="155"/>
    </row>
    <row r="75" spans="3:14" ht="105" customHeight="1">
      <c r="C75" s="229">
        <v>5</v>
      </c>
      <c r="D75" s="882" t="s">
        <v>280</v>
      </c>
      <c r="E75" s="882"/>
      <c r="F75" s="882"/>
      <c r="G75" s="882"/>
      <c r="H75" s="882"/>
      <c r="I75" s="882"/>
      <c r="J75" s="882"/>
      <c r="K75" s="882"/>
      <c r="L75" s="882"/>
      <c r="M75" s="882"/>
      <c r="N75" s="155"/>
    </row>
    <row r="76" spans="3:14" ht="4.5" customHeight="1">
      <c r="C76" s="229"/>
      <c r="D76" s="703"/>
      <c r="E76" s="703"/>
      <c r="F76" s="703"/>
      <c r="G76" s="703"/>
      <c r="H76" s="703"/>
      <c r="I76" s="703"/>
      <c r="J76" s="703"/>
      <c r="K76" s="703"/>
      <c r="L76" s="703"/>
      <c r="M76" s="702"/>
      <c r="N76" s="155"/>
    </row>
    <row r="77" spans="3:14" ht="66" customHeight="1">
      <c r="C77" s="229">
        <v>6</v>
      </c>
      <c r="D77" s="882" t="s">
        <v>292</v>
      </c>
      <c r="E77" s="882"/>
      <c r="F77" s="882"/>
      <c r="G77" s="882"/>
      <c r="H77" s="882"/>
      <c r="I77" s="882"/>
      <c r="J77" s="882"/>
      <c r="K77" s="882"/>
      <c r="L77" s="882"/>
      <c r="M77" s="882"/>
      <c r="N77" s="155"/>
    </row>
    <row r="78" spans="3:14" ht="6" customHeight="1">
      <c r="C78" s="229"/>
      <c r="D78" s="871"/>
      <c r="E78" s="871"/>
      <c r="F78" s="871"/>
      <c r="G78" s="871"/>
      <c r="H78" s="871"/>
      <c r="I78" s="871"/>
      <c r="J78" s="871"/>
      <c r="K78" s="871"/>
      <c r="L78" s="871"/>
      <c r="M78" s="870"/>
      <c r="N78" s="155"/>
    </row>
    <row r="79" spans="3:14" ht="20.25" customHeight="1">
      <c r="C79" s="229">
        <v>7</v>
      </c>
      <c r="D79" s="880" t="s">
        <v>100</v>
      </c>
      <c r="E79" s="880"/>
      <c r="F79" s="880"/>
      <c r="G79" s="880"/>
      <c r="H79" s="880"/>
      <c r="I79" s="880"/>
      <c r="J79" s="880"/>
      <c r="K79" s="880"/>
      <c r="L79" s="880"/>
      <c r="M79" s="880"/>
      <c r="N79" s="156"/>
    </row>
    <row r="80" spans="3:14" ht="6" customHeight="1">
      <c r="C80" s="229"/>
      <c r="D80" s="452"/>
      <c r="E80" s="452"/>
      <c r="F80" s="452"/>
      <c r="G80" s="452"/>
      <c r="H80" s="452"/>
      <c r="I80" s="452"/>
      <c r="J80" s="452"/>
      <c r="K80" s="678"/>
      <c r="L80" s="452"/>
      <c r="M80" s="452"/>
      <c r="N80" s="156"/>
    </row>
    <row r="81" spans="3:14" ht="27.75" customHeight="1">
      <c r="C81" s="695" t="s">
        <v>20</v>
      </c>
      <c r="D81" s="680"/>
      <c r="E81" s="96"/>
      <c r="F81" s="96"/>
      <c r="G81" s="96"/>
      <c r="H81" s="96"/>
      <c r="I81" s="96"/>
      <c r="J81" s="96"/>
      <c r="K81" s="678"/>
      <c r="L81" s="96"/>
      <c r="M81" s="96"/>
      <c r="N81" s="156"/>
    </row>
    <row r="82" spans="3:14" ht="66.75" customHeight="1">
      <c r="C82" s="882" t="s">
        <v>284</v>
      </c>
      <c r="D82" s="882"/>
      <c r="E82" s="882"/>
      <c r="F82" s="882"/>
      <c r="G82" s="882"/>
      <c r="H82" s="882"/>
      <c r="I82" s="882"/>
      <c r="J82" s="882"/>
      <c r="K82" s="882"/>
      <c r="L82" s="882"/>
      <c r="M82" s="882"/>
      <c r="N82" s="97"/>
    </row>
    <row r="83" spans="3:14" ht="20.25">
      <c r="C83" s="880"/>
      <c r="D83" s="880"/>
      <c r="E83" s="880"/>
      <c r="F83" s="880"/>
      <c r="G83" s="880"/>
      <c r="H83" s="880"/>
      <c r="I83" s="880"/>
      <c r="J83" s="880"/>
      <c r="K83" s="880"/>
      <c r="L83" s="880"/>
      <c r="M83" s="96"/>
      <c r="N83" s="97"/>
    </row>
    <row r="84" spans="3:14" ht="20.25">
      <c r="C84" s="880"/>
      <c r="D84" s="880"/>
      <c r="E84" s="880"/>
      <c r="F84" s="880"/>
      <c r="G84" s="880"/>
      <c r="H84" s="880"/>
      <c r="I84" s="880"/>
      <c r="J84" s="880"/>
      <c r="K84" s="880"/>
      <c r="L84" s="880"/>
      <c r="M84" s="880"/>
      <c r="N84" s="155"/>
    </row>
    <row r="85" spans="3:14" ht="20.25">
      <c r="C85" s="99"/>
      <c r="D85" s="96"/>
      <c r="E85" s="96"/>
      <c r="F85" s="96"/>
      <c r="G85" s="96"/>
      <c r="H85" s="698"/>
      <c r="I85" s="96"/>
      <c r="J85" s="97"/>
      <c r="K85" s="97"/>
      <c r="L85" s="97"/>
      <c r="M85" s="97"/>
      <c r="N85" s="97"/>
    </row>
    <row r="86" spans="3:14" ht="20.25">
      <c r="C86" s="99"/>
      <c r="D86" s="156"/>
      <c r="E86" s="156"/>
      <c r="F86" s="156"/>
      <c r="G86" s="156"/>
      <c r="H86" s="156"/>
      <c r="I86" s="156"/>
      <c r="J86" s="156"/>
      <c r="K86" s="156"/>
      <c r="L86" s="156"/>
      <c r="M86" s="156"/>
      <c r="N86" s="156"/>
    </row>
    <row r="87" spans="3:14" ht="20.25">
      <c r="C87" s="99"/>
      <c r="D87" s="96"/>
      <c r="E87" s="96"/>
      <c r="F87" s="96"/>
      <c r="G87" s="96"/>
      <c r="H87" s="96"/>
      <c r="I87" s="96"/>
      <c r="J87" s="97"/>
      <c r="K87" s="97"/>
      <c r="L87" s="97"/>
      <c r="M87" s="97"/>
      <c r="N87" s="97"/>
    </row>
    <row r="88" spans="3:14" ht="20.25">
      <c r="C88" s="99"/>
      <c r="D88" s="156"/>
      <c r="E88" s="156"/>
      <c r="F88" s="156"/>
      <c r="G88" s="156"/>
      <c r="H88" s="156"/>
      <c r="I88" s="156"/>
      <c r="J88" s="156"/>
      <c r="K88" s="156"/>
      <c r="L88" s="156"/>
      <c r="M88" s="156"/>
      <c r="N88" s="156"/>
    </row>
    <row r="89" spans="3:14" ht="20.25">
      <c r="C89" s="99"/>
      <c r="D89" s="96"/>
      <c r="E89" s="96"/>
      <c r="F89" s="96"/>
      <c r="G89" s="96"/>
      <c r="H89" s="96"/>
      <c r="I89" s="96"/>
      <c r="J89" s="96"/>
      <c r="K89" s="678"/>
      <c r="L89" s="96"/>
      <c r="M89" s="96"/>
      <c r="N89" s="96"/>
    </row>
    <row r="90" spans="3:14" ht="20.25">
      <c r="C90" s="99"/>
      <c r="D90" s="156"/>
      <c r="E90" s="156"/>
      <c r="F90" s="156"/>
      <c r="G90" s="156"/>
      <c r="H90" s="156"/>
      <c r="I90" s="156"/>
      <c r="J90" s="156"/>
      <c r="K90" s="156"/>
      <c r="L90" s="156"/>
      <c r="M90" s="156"/>
      <c r="N90" s="156"/>
    </row>
    <row r="91" spans="3:14" ht="20.25">
      <c r="C91" s="99"/>
      <c r="D91" s="96"/>
      <c r="E91" s="96"/>
      <c r="F91" s="96"/>
      <c r="G91" s="96"/>
      <c r="H91" s="96"/>
      <c r="I91" s="96"/>
      <c r="J91" s="97"/>
      <c r="K91" s="97"/>
      <c r="L91" s="97"/>
      <c r="M91" s="97"/>
      <c r="N91" s="97"/>
    </row>
    <row r="92" spans="3:14" ht="20.25">
      <c r="C92" s="99"/>
      <c r="D92" s="156"/>
      <c r="E92" s="156"/>
      <c r="F92" s="156"/>
      <c r="G92" s="156"/>
      <c r="H92" s="156"/>
      <c r="I92" s="156"/>
      <c r="J92" s="156"/>
      <c r="K92" s="156"/>
      <c r="L92" s="156"/>
      <c r="M92" s="156"/>
      <c r="N92" s="156"/>
    </row>
    <row r="93" spans="3:14" ht="20.25">
      <c r="C93" s="99"/>
      <c r="D93" s="96"/>
      <c r="E93" s="96"/>
      <c r="F93" s="96"/>
      <c r="G93" s="96"/>
      <c r="H93" s="96"/>
      <c r="I93" s="96"/>
      <c r="J93" s="96"/>
      <c r="K93" s="678"/>
      <c r="L93" s="96"/>
      <c r="M93" s="96"/>
      <c r="N93" s="96"/>
    </row>
    <row r="94" spans="3:14" ht="20.25">
      <c r="C94" s="99"/>
      <c r="D94" s="156"/>
      <c r="E94" s="156"/>
      <c r="F94" s="156"/>
      <c r="G94" s="156"/>
      <c r="H94" s="156"/>
      <c r="I94" s="156"/>
      <c r="J94" s="156"/>
      <c r="K94" s="156"/>
      <c r="L94" s="156"/>
      <c r="M94" s="156"/>
      <c r="N94" s="156"/>
    </row>
    <row r="95" spans="3:14" ht="20.25">
      <c r="C95" s="99"/>
      <c r="D95" s="96"/>
      <c r="E95" s="96"/>
      <c r="F95" s="96"/>
      <c r="G95" s="96"/>
      <c r="H95" s="96"/>
      <c r="I95" s="96"/>
      <c r="J95" s="96"/>
      <c r="K95" s="678"/>
      <c r="L95" s="96"/>
      <c r="M95" s="96"/>
      <c r="N95" s="96"/>
    </row>
    <row r="96" spans="3:14" ht="20.25">
      <c r="C96" s="302"/>
      <c r="D96" s="96"/>
      <c r="E96" s="96"/>
      <c r="F96" s="96"/>
      <c r="G96" s="96"/>
      <c r="H96" s="96"/>
      <c r="I96" s="96"/>
      <c r="J96" s="97"/>
      <c r="K96" s="97"/>
      <c r="L96" s="97"/>
      <c r="M96" s="98"/>
      <c r="N96" s="98"/>
    </row>
    <row r="97" spans="3:14" ht="20.25">
      <c r="C97" s="157"/>
      <c r="D97" s="157"/>
      <c r="E97" s="157"/>
      <c r="F97" s="157"/>
      <c r="G97" s="157"/>
      <c r="H97" s="157"/>
      <c r="I97" s="157"/>
      <c r="J97" s="157"/>
      <c r="K97" s="157"/>
      <c r="L97" s="157"/>
      <c r="M97" s="157"/>
      <c r="N97" s="157"/>
    </row>
    <row r="98" spans="3:14" ht="20.25">
      <c r="C98" s="156"/>
      <c r="D98" s="156"/>
      <c r="E98" s="156"/>
      <c r="F98" s="156"/>
      <c r="G98" s="156"/>
      <c r="H98" s="156"/>
      <c r="I98" s="156"/>
      <c r="J98" s="156"/>
      <c r="K98" s="156"/>
      <c r="L98" s="156"/>
      <c r="M98" s="156"/>
      <c r="N98" s="156"/>
    </row>
    <row r="99" spans="3:14" ht="20.25">
      <c r="C99" s="155"/>
      <c r="D99" s="155"/>
      <c r="E99" s="155"/>
      <c r="F99" s="155"/>
      <c r="G99" s="155"/>
      <c r="H99" s="155"/>
      <c r="I99" s="155"/>
      <c r="J99" s="155"/>
      <c r="K99" s="155"/>
      <c r="L99" s="155"/>
      <c r="M99" s="155"/>
      <c r="N99" s="155"/>
    </row>
    <row r="100" spans="4:14" ht="20.25">
      <c r="D100" s="303"/>
      <c r="E100" s="303"/>
      <c r="F100" s="303"/>
      <c r="G100" s="303"/>
      <c r="H100" s="303"/>
      <c r="I100" s="303"/>
      <c r="J100" s="304"/>
      <c r="K100" s="304"/>
      <c r="L100" s="304"/>
      <c r="M100" s="305"/>
      <c r="N100" s="305"/>
    </row>
    <row r="101" spans="3:14" ht="20.25">
      <c r="C101" s="306"/>
      <c r="D101" s="306"/>
      <c r="E101" s="306"/>
      <c r="F101" s="306"/>
      <c r="G101" s="306"/>
      <c r="H101" s="306"/>
      <c r="I101" s="306"/>
      <c r="J101" s="306"/>
      <c r="K101" s="306"/>
      <c r="L101" s="306"/>
      <c r="M101" s="306"/>
      <c r="N101" s="306"/>
    </row>
    <row r="102" spans="3:14" ht="20.25">
      <c r="C102" s="306"/>
      <c r="D102" s="306"/>
      <c r="E102" s="306"/>
      <c r="F102" s="306"/>
      <c r="G102" s="306"/>
      <c r="H102" s="306"/>
      <c r="I102" s="306"/>
      <c r="J102" s="306"/>
      <c r="K102" s="306"/>
      <c r="L102" s="306"/>
      <c r="M102" s="306"/>
      <c r="N102" s="306"/>
    </row>
    <row r="103" spans="3:14" ht="20.25">
      <c r="C103" s="306"/>
      <c r="D103" s="306"/>
      <c r="E103" s="306"/>
      <c r="F103" s="306"/>
      <c r="G103" s="306"/>
      <c r="H103" s="306"/>
      <c r="I103" s="306"/>
      <c r="J103" s="306"/>
      <c r="K103" s="306"/>
      <c r="L103" s="306"/>
      <c r="M103" s="306"/>
      <c r="N103" s="306"/>
    </row>
    <row r="104" spans="10:14" ht="20.25">
      <c r="J104" s="307"/>
      <c r="K104" s="307"/>
      <c r="L104" s="307"/>
      <c r="M104" s="307"/>
      <c r="N104" s="307"/>
    </row>
    <row r="107" spans="10:14" ht="20.25">
      <c r="J107" s="308"/>
      <c r="K107" s="308"/>
      <c r="L107" s="308"/>
      <c r="M107" s="308"/>
      <c r="N107" s="308"/>
    </row>
    <row r="108" spans="10:14" ht="20.25">
      <c r="J108" s="308"/>
      <c r="K108" s="308"/>
      <c r="L108" s="308"/>
      <c r="M108" s="308"/>
      <c r="N108" s="308"/>
    </row>
  </sheetData>
  <sheetProtection/>
  <mergeCells count="42">
    <mergeCell ref="D79:M79"/>
    <mergeCell ref="C59:F59"/>
    <mergeCell ref="D37:F37"/>
    <mergeCell ref="C38:F38"/>
    <mergeCell ref="C40:F40"/>
    <mergeCell ref="C50:F50"/>
    <mergeCell ref="D71:M71"/>
    <mergeCell ref="D75:M75"/>
    <mergeCell ref="D73:M73"/>
    <mergeCell ref="D72:M72"/>
    <mergeCell ref="D77:M77"/>
    <mergeCell ref="C84:M84"/>
    <mergeCell ref="C43:F43"/>
    <mergeCell ref="C53:F53"/>
    <mergeCell ref="C49:F49"/>
    <mergeCell ref="C83:L83"/>
    <mergeCell ref="C51:F51"/>
    <mergeCell ref="D67:M67"/>
    <mergeCell ref="C54:F54"/>
    <mergeCell ref="D65:M65"/>
    <mergeCell ref="D47:F47"/>
    <mergeCell ref="D45:F45"/>
    <mergeCell ref="D44:F44"/>
    <mergeCell ref="C55:F55"/>
    <mergeCell ref="C82:M82"/>
    <mergeCell ref="D70:L70"/>
    <mergeCell ref="D69:M69"/>
    <mergeCell ref="D22:F22"/>
    <mergeCell ref="D24:F24"/>
    <mergeCell ref="C48:F48"/>
    <mergeCell ref="D46:F46"/>
    <mergeCell ref="C6:M6"/>
    <mergeCell ref="C15:F15"/>
    <mergeCell ref="C17:F17"/>
    <mergeCell ref="C16:F16"/>
    <mergeCell ref="C34:F34"/>
    <mergeCell ref="C41:F41"/>
    <mergeCell ref="C32:F32"/>
    <mergeCell ref="C33:F33"/>
    <mergeCell ref="D25:F25"/>
    <mergeCell ref="D36:F36"/>
    <mergeCell ref="C39:F39"/>
  </mergeCells>
  <printOptions horizontalCentered="1"/>
  <pageMargins left="0" right="0" top="0.3937007874015748" bottom="0.2362204724409449" header="0.31496062992125984" footer="0.31496062992125984"/>
  <pageSetup fitToHeight="1" fitToWidth="1" horizontalDpi="300" verticalDpi="300" orientation="portrait" paperSize="9" scale="4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107"/>
  <sheetViews>
    <sheetView showGridLines="0" zoomScale="60" zoomScaleNormal="60" zoomScaleSheetLayoutView="40" zoomScalePageLayoutView="0" workbookViewId="0" topLeftCell="A12">
      <selection activeCell="D34" sqref="D34"/>
    </sheetView>
  </sheetViews>
  <sheetFormatPr defaultColWidth="9.140625" defaultRowHeight="12.75"/>
  <cols>
    <col min="1" max="1" width="1.57421875" style="287" customWidth="1"/>
    <col min="2" max="2" width="2.00390625" style="287" customWidth="1"/>
    <col min="3" max="3" width="7.7109375" style="287" customWidth="1"/>
    <col min="4" max="4" width="34.8515625" style="289" customWidth="1"/>
    <col min="5" max="5" width="6.28125" style="287" customWidth="1"/>
    <col min="6" max="6" width="41.421875" style="287" customWidth="1"/>
    <col min="7" max="7" width="5.8515625" style="287" bestFit="1" customWidth="1"/>
    <col min="8" max="8" width="16.57421875" style="287" customWidth="1"/>
    <col min="9" max="9" width="23.421875" style="287" customWidth="1"/>
    <col min="10" max="11" width="17.140625" style="299" customWidth="1"/>
    <col min="12" max="12" width="16.7109375" style="299" customWidth="1"/>
    <col min="13" max="13" width="16.28125" style="299" customWidth="1"/>
    <col min="14" max="14" width="3.421875" style="299" customWidth="1"/>
    <col min="15" max="15" width="3.00390625" style="299" customWidth="1"/>
    <col min="16" max="16" width="17.00390625" style="299" customWidth="1"/>
    <col min="17" max="17" width="17.57421875" style="287" bestFit="1" customWidth="1"/>
    <col min="18" max="18" width="3.00390625" style="287" customWidth="1"/>
    <col min="19" max="19" width="16.57421875" style="287" bestFit="1" customWidth="1"/>
    <col min="20" max="16384" width="9.140625" style="287" customWidth="1"/>
  </cols>
  <sheetData>
    <row r="1" spans="3:16" ht="20.25">
      <c r="C1" s="283"/>
      <c r="D1" s="284"/>
      <c r="E1" s="283"/>
      <c r="F1" s="283"/>
      <c r="G1" s="285"/>
      <c r="H1" s="285"/>
      <c r="I1" s="285"/>
      <c r="J1" s="286"/>
      <c r="K1" s="286"/>
      <c r="L1" s="286"/>
      <c r="M1" s="286"/>
      <c r="N1" s="286"/>
      <c r="O1" s="286"/>
      <c r="P1" s="286"/>
    </row>
    <row r="2" spans="3:16" ht="20.25">
      <c r="C2" s="184"/>
      <c r="D2" s="184"/>
      <c r="E2" s="184"/>
      <c r="F2" s="184"/>
      <c r="G2" s="184"/>
      <c r="H2" s="184"/>
      <c r="I2" s="184"/>
      <c r="J2" s="184"/>
      <c r="K2" s="184"/>
      <c r="L2" s="184"/>
      <c r="M2" s="288"/>
      <c r="N2" s="184"/>
      <c r="O2" s="184"/>
      <c r="P2" s="288"/>
    </row>
    <row r="3" spans="3:16" ht="20.25">
      <c r="C3" s="184"/>
      <c r="D3" s="184"/>
      <c r="E3" s="184"/>
      <c r="F3" s="184"/>
      <c r="G3" s="184"/>
      <c r="H3" s="184"/>
      <c r="I3" s="184"/>
      <c r="J3" s="184"/>
      <c r="K3" s="184"/>
      <c r="L3" s="184"/>
      <c r="M3" s="288"/>
      <c r="N3" s="184"/>
      <c r="O3" s="184"/>
      <c r="P3" s="288"/>
    </row>
    <row r="4" spans="3:16" ht="20.25">
      <c r="C4" s="184"/>
      <c r="D4" s="184"/>
      <c r="E4" s="184"/>
      <c r="F4" s="184"/>
      <c r="G4" s="184"/>
      <c r="H4" s="184"/>
      <c r="I4" s="184"/>
      <c r="J4" s="184"/>
      <c r="K4" s="184"/>
      <c r="L4" s="184"/>
      <c r="M4" s="288"/>
      <c r="N4" s="184"/>
      <c r="O4" s="184"/>
      <c r="P4" s="288"/>
    </row>
    <row r="5" spans="3:16" ht="20.25">
      <c r="C5" s="184"/>
      <c r="D5" s="184"/>
      <c r="E5" s="184"/>
      <c r="F5" s="184"/>
      <c r="G5" s="184"/>
      <c r="H5" s="184"/>
      <c r="I5" s="184"/>
      <c r="J5" s="184"/>
      <c r="K5" s="184"/>
      <c r="L5" s="184"/>
      <c r="M5" s="288"/>
      <c r="N5" s="184"/>
      <c r="O5" s="184"/>
      <c r="P5" s="288"/>
    </row>
    <row r="6" spans="3:17" ht="20.25">
      <c r="C6" s="890" t="s">
        <v>132</v>
      </c>
      <c r="D6" s="890"/>
      <c r="E6" s="890"/>
      <c r="F6" s="890"/>
      <c r="G6" s="890"/>
      <c r="H6" s="890"/>
      <c r="I6" s="890"/>
      <c r="J6" s="890"/>
      <c r="K6" s="890"/>
      <c r="L6" s="890"/>
      <c r="M6" s="890"/>
      <c r="N6" s="221"/>
      <c r="O6" s="891"/>
      <c r="P6" s="891"/>
      <c r="Q6" s="289"/>
    </row>
    <row r="7" spans="3:17" ht="20.25">
      <c r="C7" s="185" t="s">
        <v>169</v>
      </c>
      <c r="D7" s="185"/>
      <c r="E7" s="185"/>
      <c r="F7" s="185"/>
      <c r="G7" s="185"/>
      <c r="H7" s="185"/>
      <c r="I7" s="185"/>
      <c r="J7" s="185"/>
      <c r="K7" s="185"/>
      <c r="L7" s="185"/>
      <c r="M7" s="185"/>
      <c r="N7" s="185"/>
      <c r="O7" s="892"/>
      <c r="P7" s="892"/>
      <c r="Q7" s="289"/>
    </row>
    <row r="8" spans="3:17" ht="20.25">
      <c r="C8" s="211"/>
      <c r="D8" s="211"/>
      <c r="E8" s="211"/>
      <c r="F8" s="211"/>
      <c r="G8" s="211"/>
      <c r="H8" s="211"/>
      <c r="I8" s="211"/>
      <c r="J8" s="211"/>
      <c r="K8" s="211"/>
      <c r="L8" s="211"/>
      <c r="M8" s="290" t="s">
        <v>151</v>
      </c>
      <c r="N8" s="222"/>
      <c r="O8" s="440"/>
      <c r="P8" s="440"/>
      <c r="Q8" s="289"/>
    </row>
    <row r="9" spans="3:19" ht="40.5">
      <c r="C9" s="208" t="s">
        <v>19</v>
      </c>
      <c r="D9" s="106"/>
      <c r="E9" s="106"/>
      <c r="F9" s="108"/>
      <c r="G9" s="109"/>
      <c r="H9" s="209" t="s">
        <v>67</v>
      </c>
      <c r="I9" s="245" t="s">
        <v>68</v>
      </c>
      <c r="J9" s="210" t="s">
        <v>136</v>
      </c>
      <c r="K9" s="210" t="s">
        <v>170</v>
      </c>
      <c r="L9" s="210" t="s">
        <v>170</v>
      </c>
      <c r="M9" s="210" t="s">
        <v>28</v>
      </c>
      <c r="N9" s="186"/>
      <c r="O9" s="175"/>
      <c r="P9" s="275" t="s">
        <v>135</v>
      </c>
      <c r="Q9" s="275" t="s">
        <v>135</v>
      </c>
      <c r="S9" s="275" t="s">
        <v>175</v>
      </c>
    </row>
    <row r="10" spans="3:19" ht="20.25">
      <c r="C10" s="107"/>
      <c r="D10" s="106"/>
      <c r="E10" s="106"/>
      <c r="F10" s="108"/>
      <c r="G10" s="109"/>
      <c r="H10" s="110" t="s">
        <v>1</v>
      </c>
      <c r="I10" s="231" t="s">
        <v>1</v>
      </c>
      <c r="J10" s="110" t="s">
        <v>1</v>
      </c>
      <c r="K10" s="111" t="s">
        <v>1</v>
      </c>
      <c r="L10" s="111" t="s">
        <v>1</v>
      </c>
      <c r="M10" s="112" t="s">
        <v>1</v>
      </c>
      <c r="N10" s="182"/>
      <c r="O10" s="176"/>
      <c r="P10" s="276" t="s">
        <v>1</v>
      </c>
      <c r="Q10" s="276" t="s">
        <v>1</v>
      </c>
      <c r="S10" s="112" t="s">
        <v>1</v>
      </c>
    </row>
    <row r="11" spans="3:19" ht="20.25">
      <c r="C11" s="107"/>
      <c r="D11" s="106"/>
      <c r="E11" s="106"/>
      <c r="F11" s="108"/>
      <c r="G11" s="109"/>
      <c r="H11" s="110" t="s">
        <v>167</v>
      </c>
      <c r="I11" s="412" t="s">
        <v>166</v>
      </c>
      <c r="J11" s="110" t="s">
        <v>139</v>
      </c>
      <c r="K11" s="110" t="s">
        <v>167</v>
      </c>
      <c r="L11" s="110" t="s">
        <v>166</v>
      </c>
      <c r="M11" s="110" t="s">
        <v>140</v>
      </c>
      <c r="N11" s="177"/>
      <c r="O11" s="177"/>
      <c r="P11" s="277" t="s">
        <v>134</v>
      </c>
      <c r="Q11" s="277" t="s">
        <v>139</v>
      </c>
      <c r="S11" s="110" t="s">
        <v>166</v>
      </c>
    </row>
    <row r="12" spans="3:19" ht="5.25" customHeight="1">
      <c r="C12" s="107"/>
      <c r="D12" s="106"/>
      <c r="E12" s="106"/>
      <c r="F12" s="108"/>
      <c r="G12" s="113"/>
      <c r="H12" s="113"/>
      <c r="I12" s="113"/>
      <c r="J12" s="114"/>
      <c r="K12" s="115"/>
      <c r="L12" s="115"/>
      <c r="M12" s="116"/>
      <c r="N12" s="178"/>
      <c r="O12" s="178"/>
      <c r="P12" s="115"/>
      <c r="Q12" s="115"/>
      <c r="S12" s="116"/>
    </row>
    <row r="13" spans="3:19" ht="20.25">
      <c r="C13" s="117"/>
      <c r="D13" s="118"/>
      <c r="E13" s="119"/>
      <c r="F13" s="120"/>
      <c r="G13" s="121"/>
      <c r="H13" s="122" t="s">
        <v>17</v>
      </c>
      <c r="I13" s="122" t="s">
        <v>17</v>
      </c>
      <c r="J13" s="122" t="s">
        <v>17</v>
      </c>
      <c r="K13" s="122" t="s">
        <v>17</v>
      </c>
      <c r="L13" s="122" t="s">
        <v>17</v>
      </c>
      <c r="M13" s="153" t="s">
        <v>122</v>
      </c>
      <c r="N13" s="179"/>
      <c r="O13" s="179"/>
      <c r="P13" s="278" t="s">
        <v>17</v>
      </c>
      <c r="Q13" s="278" t="s">
        <v>17</v>
      </c>
      <c r="S13" s="153" t="s">
        <v>103</v>
      </c>
    </row>
    <row r="14" spans="3:19" ht="20.25">
      <c r="C14" s="123"/>
      <c r="D14" s="124"/>
      <c r="E14" s="124"/>
      <c r="F14" s="124"/>
      <c r="G14" s="125"/>
      <c r="H14" s="109"/>
      <c r="I14" s="109"/>
      <c r="J14" s="126"/>
      <c r="K14" s="126"/>
      <c r="L14" s="126"/>
      <c r="M14" s="154"/>
      <c r="N14" s="180"/>
      <c r="O14" s="180"/>
      <c r="P14" s="279"/>
      <c r="Q14" s="279"/>
      <c r="S14" s="154"/>
    </row>
    <row r="15" spans="3:19" ht="20.25">
      <c r="C15" s="879" t="s">
        <v>120</v>
      </c>
      <c r="D15" s="873"/>
      <c r="E15" s="873"/>
      <c r="F15" s="874"/>
      <c r="G15" s="127" t="s">
        <v>125</v>
      </c>
      <c r="H15" s="264">
        <f>K15-Q15</f>
        <v>13220.300000000003</v>
      </c>
      <c r="I15" s="264">
        <f>+L15-P15</f>
        <v>12506.049999999996</v>
      </c>
      <c r="J15" s="154">
        <v>12759.44</v>
      </c>
      <c r="K15" s="154">
        <f>'[3]19 Revenue from Opr'!BM12</f>
        <v>38512.05</v>
      </c>
      <c r="L15" s="154">
        <f>'[3]19 Revenue from Opr'!BN12</f>
        <v>36270.34</v>
      </c>
      <c r="M15" s="154">
        <v>49348.43</v>
      </c>
      <c r="N15" s="103"/>
      <c r="O15" s="103"/>
      <c r="P15" s="279">
        <v>23764.29</v>
      </c>
      <c r="Q15" s="279">
        <v>25291.75</v>
      </c>
      <c r="S15" s="154">
        <v>36270.34</v>
      </c>
    </row>
    <row r="16" spans="3:19" ht="20.25">
      <c r="C16" s="879" t="s">
        <v>124</v>
      </c>
      <c r="D16" s="873"/>
      <c r="E16" s="873"/>
      <c r="F16" s="874"/>
      <c r="G16" s="127" t="s">
        <v>126</v>
      </c>
      <c r="H16" s="264">
        <f>K16-Q16</f>
        <v>87.23999999999998</v>
      </c>
      <c r="I16" s="264">
        <f>+L16-P16</f>
        <v>77.71999999999997</v>
      </c>
      <c r="J16" s="154">
        <v>107.94999999999999</v>
      </c>
      <c r="K16" s="249">
        <f>'[3]19 Revenue from Opr'!BM13</f>
        <v>320.78</v>
      </c>
      <c r="L16" s="249">
        <f>'[3]19 Revenue from Opr'!BN13</f>
        <v>379.58</v>
      </c>
      <c r="M16" s="249">
        <v>513.68</v>
      </c>
      <c r="N16" s="103"/>
      <c r="O16" s="103"/>
      <c r="P16" s="291">
        <v>301.86</v>
      </c>
      <c r="Q16" s="291">
        <v>233.54</v>
      </c>
      <c r="S16" s="249">
        <v>379.58</v>
      </c>
    </row>
    <row r="17" spans="3:19" ht="20.25">
      <c r="C17" s="879" t="s">
        <v>127</v>
      </c>
      <c r="D17" s="873"/>
      <c r="E17" s="873"/>
      <c r="F17" s="874"/>
      <c r="G17" s="127">
        <v>1</v>
      </c>
      <c r="H17" s="250">
        <f>+H15+H16</f>
        <v>13307.540000000003</v>
      </c>
      <c r="I17" s="251">
        <f>+I15+I16</f>
        <v>12583.769999999995</v>
      </c>
      <c r="J17" s="251">
        <v>12867.390000000001</v>
      </c>
      <c r="K17" s="154">
        <f>+K15+K16</f>
        <v>38832.83</v>
      </c>
      <c r="L17" s="154">
        <f>+L15+L16</f>
        <v>36649.92</v>
      </c>
      <c r="M17" s="154">
        <v>49862.11</v>
      </c>
      <c r="N17" s="103"/>
      <c r="O17" s="103"/>
      <c r="P17" s="292">
        <v>24066.15</v>
      </c>
      <c r="Q17" s="292">
        <v>25525.29</v>
      </c>
      <c r="S17" s="298">
        <v>36649.92</v>
      </c>
    </row>
    <row r="18" spans="3:19" ht="20.25">
      <c r="C18" s="128" t="s">
        <v>152</v>
      </c>
      <c r="D18" s="129"/>
      <c r="E18" s="124"/>
      <c r="F18" s="124"/>
      <c r="G18" s="127">
        <v>2</v>
      </c>
      <c r="H18" s="264">
        <f>K18-Q18</f>
        <v>652.96</v>
      </c>
      <c r="I18" s="264">
        <f>+L18-P18</f>
        <v>585.0300000000001</v>
      </c>
      <c r="J18" s="154">
        <v>629.8800000000001</v>
      </c>
      <c r="K18" s="154">
        <f>'[3]Statement of P&amp;L'!BO10</f>
        <v>1930.13</v>
      </c>
      <c r="L18" s="154">
        <f>'[3]Statement of P&amp;L'!BP10</f>
        <v>1483.68</v>
      </c>
      <c r="M18" s="154">
        <v>2173.786</v>
      </c>
      <c r="N18" s="103"/>
      <c r="O18" s="103"/>
      <c r="P18" s="292">
        <v>898.65</v>
      </c>
      <c r="Q18" s="292">
        <v>1277.17</v>
      </c>
      <c r="S18" s="298">
        <v>1483.68</v>
      </c>
    </row>
    <row r="19" spans="3:19" ht="20.25">
      <c r="C19" s="128" t="s">
        <v>116</v>
      </c>
      <c r="D19" s="173"/>
      <c r="E19" s="124"/>
      <c r="F19" s="124"/>
      <c r="G19" s="130">
        <v>3</v>
      </c>
      <c r="H19" s="252">
        <f>+H17+H18</f>
        <v>13960.500000000004</v>
      </c>
      <c r="I19" s="249">
        <f>+I17+I18</f>
        <v>13168.799999999996</v>
      </c>
      <c r="J19" s="249">
        <v>13497.27</v>
      </c>
      <c r="K19" s="249">
        <f>+K17+K18</f>
        <v>40762.96</v>
      </c>
      <c r="L19" s="249">
        <f>+L17+L18</f>
        <v>38133.6</v>
      </c>
      <c r="M19" s="249">
        <v>52035.896</v>
      </c>
      <c r="N19" s="103"/>
      <c r="O19" s="103"/>
      <c r="P19" s="293">
        <v>24964.800000000003</v>
      </c>
      <c r="Q19" s="293">
        <v>26802.46</v>
      </c>
      <c r="S19" s="416">
        <v>38133.6</v>
      </c>
    </row>
    <row r="20" spans="3:19" ht="20.25">
      <c r="C20" s="131"/>
      <c r="D20" s="132"/>
      <c r="E20" s="133"/>
      <c r="F20" s="134"/>
      <c r="G20" s="135"/>
      <c r="H20" s="265"/>
      <c r="I20" s="265"/>
      <c r="J20" s="253"/>
      <c r="K20" s="253"/>
      <c r="L20" s="253"/>
      <c r="M20" s="254"/>
      <c r="N20" s="103"/>
      <c r="O20" s="103"/>
      <c r="P20" s="294"/>
      <c r="Q20" s="294"/>
      <c r="S20" s="417"/>
    </row>
    <row r="21" spans="3:19" ht="20.25">
      <c r="C21" s="136" t="s">
        <v>16</v>
      </c>
      <c r="D21" s="137"/>
      <c r="E21" s="137"/>
      <c r="F21" s="137"/>
      <c r="G21" s="138"/>
      <c r="H21" s="266"/>
      <c r="I21" s="266"/>
      <c r="J21" s="126"/>
      <c r="K21" s="126"/>
      <c r="L21" s="126"/>
      <c r="M21" s="154"/>
      <c r="N21" s="103"/>
      <c r="O21" s="103"/>
      <c r="P21" s="292"/>
      <c r="Q21" s="292"/>
      <c r="S21" s="298"/>
    </row>
    <row r="22" spans="3:19" ht="20.25">
      <c r="C22" s="139" t="s">
        <v>2</v>
      </c>
      <c r="D22" s="893" t="s">
        <v>11</v>
      </c>
      <c r="E22" s="893"/>
      <c r="F22" s="894"/>
      <c r="G22" s="127"/>
      <c r="H22" s="264">
        <f aca="true" t="shared" si="0" ref="H22:H28">K22-Q22</f>
        <v>3401.0300000000007</v>
      </c>
      <c r="I22" s="264">
        <f aca="true" t="shared" si="1" ref="I22:I28">+L22-P22</f>
        <v>3468.8100000000013</v>
      </c>
      <c r="J22" s="255">
        <v>3461.4699999999993</v>
      </c>
      <c r="K22" s="154">
        <f>'[3]Statement of P&amp;L'!BO15</f>
        <v>9987.51</v>
      </c>
      <c r="L22" s="154">
        <f>'[3]Statement of P&amp;L'!BP15</f>
        <v>10002.04</v>
      </c>
      <c r="M22" s="154">
        <v>13403.005</v>
      </c>
      <c r="N22" s="103"/>
      <c r="O22" s="103"/>
      <c r="P22" s="292">
        <v>6533.23</v>
      </c>
      <c r="Q22" s="292">
        <v>6586.48</v>
      </c>
      <c r="S22" s="298">
        <v>10002.04</v>
      </c>
    </row>
    <row r="23" spans="3:19" ht="20.25">
      <c r="C23" s="140" t="s">
        <v>3</v>
      </c>
      <c r="D23" s="129" t="s">
        <v>63</v>
      </c>
      <c r="E23" s="124"/>
      <c r="F23" s="124"/>
      <c r="G23" s="127"/>
      <c r="H23" s="264">
        <f t="shared" si="0"/>
        <v>728.8800000000001</v>
      </c>
      <c r="I23" s="264">
        <f t="shared" si="1"/>
        <v>816</v>
      </c>
      <c r="J23" s="255">
        <v>720.7399999999998</v>
      </c>
      <c r="K23" s="154">
        <f>'[3]Statement of P&amp;L'!BO16</f>
        <v>3246.02</v>
      </c>
      <c r="L23" s="154">
        <f>'[3]Statement of P&amp;L'!BP16</f>
        <v>2894.69</v>
      </c>
      <c r="M23" s="154">
        <v>4220.51</v>
      </c>
      <c r="N23" s="103"/>
      <c r="O23" s="103"/>
      <c r="P23" s="292">
        <v>2078.69</v>
      </c>
      <c r="Q23" s="292">
        <v>2517.14</v>
      </c>
      <c r="S23" s="298">
        <v>2894.69</v>
      </c>
    </row>
    <row r="24" spans="3:19" ht="44.25" customHeight="1">
      <c r="C24" s="139" t="s">
        <v>4</v>
      </c>
      <c r="D24" s="873" t="s">
        <v>115</v>
      </c>
      <c r="E24" s="873"/>
      <c r="F24" s="874"/>
      <c r="G24" s="127"/>
      <c r="H24" s="264">
        <f t="shared" si="0"/>
        <v>557.41</v>
      </c>
      <c r="I24" s="145">
        <f t="shared" si="1"/>
        <v>187.59</v>
      </c>
      <c r="J24" s="145">
        <v>255.49</v>
      </c>
      <c r="K24" s="145">
        <f>'[3]Statement of P&amp;L'!BO17</f>
        <v>76.17</v>
      </c>
      <c r="L24" s="145">
        <f>'[3]Statement of P&amp;L'!BP17</f>
        <v>-43.46</v>
      </c>
      <c r="M24" s="145">
        <v>-203.19</v>
      </c>
      <c r="N24" s="103"/>
      <c r="O24" s="103"/>
      <c r="P24" s="292">
        <v>-231.05</v>
      </c>
      <c r="Q24" s="292">
        <v>-481.24</v>
      </c>
      <c r="S24" s="298">
        <v>-43.46</v>
      </c>
    </row>
    <row r="25" spans="3:19" ht="20.25">
      <c r="C25" s="140" t="s">
        <v>5</v>
      </c>
      <c r="D25" s="129" t="s">
        <v>12</v>
      </c>
      <c r="E25" s="124"/>
      <c r="F25" s="124"/>
      <c r="G25" s="127"/>
      <c r="H25" s="264">
        <f t="shared" si="0"/>
        <v>1085.21</v>
      </c>
      <c r="I25" s="264">
        <f t="shared" si="1"/>
        <v>1014.77</v>
      </c>
      <c r="J25" s="255">
        <v>1035.9500000000003</v>
      </c>
      <c r="K25" s="154">
        <f>'[3]Statement of P&amp;L'!BO19</f>
        <v>3200.03</v>
      </c>
      <c r="L25" s="154">
        <f>'[3]Statement of P&amp;L'!BP19</f>
        <v>3047.23</v>
      </c>
      <c r="M25" s="154">
        <v>4177.88</v>
      </c>
      <c r="N25" s="103"/>
      <c r="O25" s="103"/>
      <c r="P25" s="292">
        <v>2032.46</v>
      </c>
      <c r="Q25" s="292">
        <v>2114.82</v>
      </c>
      <c r="S25" s="298">
        <v>3047.23</v>
      </c>
    </row>
    <row r="26" spans="3:19" ht="20.25">
      <c r="C26" s="140" t="s">
        <v>6</v>
      </c>
      <c r="D26" s="129" t="s">
        <v>118</v>
      </c>
      <c r="E26" s="124"/>
      <c r="F26" s="124"/>
      <c r="G26" s="127"/>
      <c r="H26" s="264">
        <f t="shared" si="0"/>
        <v>11.43</v>
      </c>
      <c r="I26" s="264">
        <f t="shared" si="1"/>
        <v>5.699999999999999</v>
      </c>
      <c r="J26" s="255">
        <v>13.99</v>
      </c>
      <c r="K26" s="154">
        <f>'[3]Statement of P&amp;L'!BO20</f>
        <v>40</v>
      </c>
      <c r="L26" s="154">
        <f>'[3]Statement of P&amp;L'!BP20</f>
        <v>35.79</v>
      </c>
      <c r="M26" s="154">
        <v>45.42</v>
      </c>
      <c r="N26" s="103"/>
      <c r="O26" s="103"/>
      <c r="P26" s="292">
        <v>30.09</v>
      </c>
      <c r="Q26" s="292">
        <v>28.57</v>
      </c>
      <c r="S26" s="298">
        <v>35.79</v>
      </c>
    </row>
    <row r="27" spans="3:19" ht="22.5" customHeight="1">
      <c r="C27" s="140" t="s">
        <v>7</v>
      </c>
      <c r="D27" s="129" t="s">
        <v>119</v>
      </c>
      <c r="E27" s="124"/>
      <c r="F27" s="124"/>
      <c r="G27" s="127"/>
      <c r="H27" s="264">
        <f t="shared" si="0"/>
        <v>436.9000000000001</v>
      </c>
      <c r="I27" s="264">
        <f t="shared" si="1"/>
        <v>356.42999999999995</v>
      </c>
      <c r="J27" s="255">
        <v>415.84</v>
      </c>
      <c r="K27" s="154">
        <f>'[3]Statement of P&amp;L'!BO21</f>
        <v>1231.68</v>
      </c>
      <c r="L27" s="154">
        <f>'[3]Statement of P&amp;L'!BP21</f>
        <v>1025.83</v>
      </c>
      <c r="M27" s="154">
        <v>1396.61</v>
      </c>
      <c r="N27" s="103"/>
      <c r="O27" s="103"/>
      <c r="P27" s="292">
        <v>669.4</v>
      </c>
      <c r="Q27" s="292">
        <v>794.78</v>
      </c>
      <c r="S27" s="298">
        <v>1025.83</v>
      </c>
    </row>
    <row r="28" spans="3:19" ht="21" customHeight="1">
      <c r="C28" s="140" t="s">
        <v>74</v>
      </c>
      <c r="D28" s="129" t="s">
        <v>65</v>
      </c>
      <c r="E28" s="124"/>
      <c r="F28" s="124"/>
      <c r="G28" s="127"/>
      <c r="H28" s="264">
        <f t="shared" si="0"/>
        <v>2551.010000000001</v>
      </c>
      <c r="I28" s="264">
        <f t="shared" si="1"/>
        <v>2491.3140000000003</v>
      </c>
      <c r="J28" s="255">
        <v>2551.6799999999994</v>
      </c>
      <c r="K28" s="154">
        <f>SUM('[3]Statement of P&amp;L'!BO18,'[3]Statement of P&amp;L'!BO22)</f>
        <v>7559.290000000001</v>
      </c>
      <c r="L28" s="154">
        <f>SUM('[3]Statement of P&amp;L'!BP18,'[3]Statement of P&amp;L'!BP22)-0.006</f>
        <v>7175.304</v>
      </c>
      <c r="M28" s="154">
        <v>9857.54031883</v>
      </c>
      <c r="N28" s="103"/>
      <c r="O28" s="103"/>
      <c r="P28" s="292">
        <v>4683.99</v>
      </c>
      <c r="Q28" s="292">
        <v>5008.28</v>
      </c>
      <c r="S28" s="298">
        <v>7175.304</v>
      </c>
    </row>
    <row r="29" spans="3:19" ht="20.25">
      <c r="C29" s="141" t="s">
        <v>15</v>
      </c>
      <c r="D29" s="129"/>
      <c r="E29" s="124"/>
      <c r="F29" s="124"/>
      <c r="G29" s="127">
        <v>4</v>
      </c>
      <c r="H29" s="256">
        <f>SUM(H22:H28)</f>
        <v>8771.870000000003</v>
      </c>
      <c r="I29" s="256">
        <f>SUM(I22:I28)</f>
        <v>8340.614000000001</v>
      </c>
      <c r="J29" s="256">
        <v>8455.16</v>
      </c>
      <c r="K29" s="126">
        <f>SUM(K22:K28)</f>
        <v>25340.7</v>
      </c>
      <c r="L29" s="126">
        <f>SUM(L22:L28)</f>
        <v>24137.424000000003</v>
      </c>
      <c r="M29" s="249">
        <v>32897.77531883</v>
      </c>
      <c r="N29" s="103"/>
      <c r="O29" s="103"/>
      <c r="P29" s="292">
        <v>15796.810000000001</v>
      </c>
      <c r="Q29" s="292">
        <v>16568.829999999998</v>
      </c>
      <c r="S29" s="298">
        <v>24137.424000000003</v>
      </c>
    </row>
    <row r="30" spans="3:19" s="296" customFormat="1" ht="20.25">
      <c r="C30" s="165"/>
      <c r="D30" s="166"/>
      <c r="E30" s="167"/>
      <c r="F30" s="167"/>
      <c r="G30" s="168"/>
      <c r="H30" s="267"/>
      <c r="I30" s="257"/>
      <c r="J30" s="257"/>
      <c r="K30" s="257"/>
      <c r="L30" s="257"/>
      <c r="M30" s="254"/>
      <c r="N30" s="181"/>
      <c r="O30" s="181"/>
      <c r="P30" s="295"/>
      <c r="Q30" s="295"/>
      <c r="S30" s="417"/>
    </row>
    <row r="31" spans="3:19" s="296" customFormat="1" ht="20.25" hidden="1">
      <c r="C31" s="887" t="s">
        <v>130</v>
      </c>
      <c r="D31" s="888"/>
      <c r="E31" s="888"/>
      <c r="F31" s="889"/>
      <c r="G31" s="230"/>
      <c r="H31" s="256">
        <f>+H19-H29</f>
        <v>5188.630000000001</v>
      </c>
      <c r="I31" s="256">
        <f>+I19-I29</f>
        <v>4828.185999999994</v>
      </c>
      <c r="J31" s="256">
        <f>+J19-J29</f>
        <v>5042.110000000001</v>
      </c>
      <c r="K31" s="126">
        <f>+K19-K29</f>
        <v>15422.259999999998</v>
      </c>
      <c r="L31" s="126">
        <f>+L19-L29</f>
        <v>13996.175999999996</v>
      </c>
      <c r="M31" s="251">
        <v>19138.120681170003</v>
      </c>
      <c r="N31" s="181"/>
      <c r="O31" s="181"/>
      <c r="P31" s="292"/>
      <c r="Q31" s="292"/>
      <c r="S31" s="441"/>
    </row>
    <row r="32" spans="1:19" ht="20.25" hidden="1">
      <c r="A32" s="296"/>
      <c r="B32" s="296"/>
      <c r="C32" s="887" t="s">
        <v>176</v>
      </c>
      <c r="D32" s="888"/>
      <c r="E32" s="888"/>
      <c r="F32" s="889"/>
      <c r="G32" s="230"/>
      <c r="H32" s="271">
        <f>K32-J32</f>
        <v>-132.11</v>
      </c>
      <c r="I32" s="144">
        <v>0</v>
      </c>
      <c r="J32" s="144">
        <v>0</v>
      </c>
      <c r="K32" s="144">
        <f>+'[3]Statement of P&amp;L'!BO32</f>
        <v>-132.11</v>
      </c>
      <c r="L32" s="144">
        <v>0</v>
      </c>
      <c r="M32" s="145">
        <v>0</v>
      </c>
      <c r="N32" s="103"/>
      <c r="O32" s="103"/>
      <c r="P32" s="297"/>
      <c r="Q32" s="297"/>
      <c r="S32" s="298"/>
    </row>
    <row r="33" spans="3:19" ht="20.25">
      <c r="C33" s="887" t="s">
        <v>141</v>
      </c>
      <c r="D33" s="888"/>
      <c r="E33" s="888"/>
      <c r="F33" s="889"/>
      <c r="G33" s="125">
        <v>5</v>
      </c>
      <c r="H33" s="264">
        <f>+H19-H29</f>
        <v>5188.630000000001</v>
      </c>
      <c r="I33" s="264">
        <f>+I19-I29</f>
        <v>4828.185999999994</v>
      </c>
      <c r="J33" s="264">
        <v>5042.110000000001</v>
      </c>
      <c r="K33" s="264">
        <f>+K19-K29</f>
        <v>15422.259999999998</v>
      </c>
      <c r="L33" s="264">
        <f>+L19-L29</f>
        <v>13996.175999999996</v>
      </c>
      <c r="M33" s="264">
        <v>19138.120681170003</v>
      </c>
      <c r="N33" s="182"/>
      <c r="O33" s="182"/>
      <c r="P33" s="255">
        <v>9167.990000000002</v>
      </c>
      <c r="Q33" s="255">
        <v>10233.630000000001</v>
      </c>
      <c r="R33" s="400"/>
      <c r="S33" s="145">
        <v>13996.175999999996</v>
      </c>
    </row>
    <row r="34" spans="3:19" ht="20.25">
      <c r="C34" s="128" t="s">
        <v>165</v>
      </c>
      <c r="D34" s="129"/>
      <c r="E34" s="124"/>
      <c r="F34" s="124"/>
      <c r="G34" s="127">
        <v>6</v>
      </c>
      <c r="H34" s="264">
        <f>K34-J34</f>
        <v>2756.3900000000003</v>
      </c>
      <c r="I34" s="258">
        <f>+I35+I36</f>
        <v>1691.2400000000005</v>
      </c>
      <c r="J34" s="258">
        <v>868.3900000000001</v>
      </c>
      <c r="K34" s="259">
        <f>+K35+K36</f>
        <v>3624.78</v>
      </c>
      <c r="L34" s="259">
        <f>+L35+L36</f>
        <v>4764.780000000001</v>
      </c>
      <c r="M34" s="260">
        <v>6313.92</v>
      </c>
      <c r="N34" s="187"/>
      <c r="O34" s="187"/>
      <c r="P34" s="292">
        <v>3073.54</v>
      </c>
      <c r="Q34" s="292">
        <v>2623.4</v>
      </c>
      <c r="S34" s="298">
        <v>4764.780000000001</v>
      </c>
    </row>
    <row r="35" spans="3:19" ht="20.25">
      <c r="C35" s="139" t="s">
        <v>2</v>
      </c>
      <c r="D35" s="893" t="s">
        <v>104</v>
      </c>
      <c r="E35" s="893"/>
      <c r="F35" s="894"/>
      <c r="G35" s="127"/>
      <c r="H35" s="264">
        <f>K35-Q35</f>
        <v>1183.1800000000003</v>
      </c>
      <c r="I35" s="264">
        <f>+L35-P35</f>
        <v>1620.2500000000005</v>
      </c>
      <c r="J35" s="255">
        <v>1029.6799999999998</v>
      </c>
      <c r="K35" s="154">
        <f>'[3]Statement of P&amp;L'!BO35</f>
        <v>3893.26</v>
      </c>
      <c r="L35" s="154">
        <f>'[3]Statement of P&amp;L'!BP35</f>
        <v>4539.81</v>
      </c>
      <c r="M35" s="260">
        <v>6191.62</v>
      </c>
      <c r="N35" s="188"/>
      <c r="O35" s="103"/>
      <c r="P35" s="292">
        <v>2919.56</v>
      </c>
      <c r="Q35" s="292">
        <v>2710.08</v>
      </c>
      <c r="S35" s="418">
        <v>4539.81</v>
      </c>
    </row>
    <row r="36" spans="3:19" ht="25.5" customHeight="1">
      <c r="C36" s="139" t="s">
        <v>3</v>
      </c>
      <c r="D36" s="893" t="s">
        <v>105</v>
      </c>
      <c r="E36" s="893"/>
      <c r="F36" s="894"/>
      <c r="G36" s="127"/>
      <c r="H36" s="264">
        <f>K36-Q36</f>
        <v>-181.8</v>
      </c>
      <c r="I36" s="264">
        <f>+L36-P36</f>
        <v>70.99000000000001</v>
      </c>
      <c r="J36" s="255">
        <v>-161.29000000000002</v>
      </c>
      <c r="K36" s="154">
        <f>'[3]Statement of P&amp;L'!BO36</f>
        <v>-268.48</v>
      </c>
      <c r="L36" s="154">
        <f>'[3]Statement of P&amp;L'!BP36</f>
        <v>224.97</v>
      </c>
      <c r="M36" s="260">
        <v>122.30000000000001</v>
      </c>
      <c r="N36" s="188"/>
      <c r="O36" s="103"/>
      <c r="P36" s="292">
        <v>153.98</v>
      </c>
      <c r="Q36" s="292">
        <v>-86.68</v>
      </c>
      <c r="S36" s="418">
        <v>224.97</v>
      </c>
    </row>
    <row r="37" spans="3:19" ht="27.75" customHeight="1">
      <c r="C37" s="887" t="s">
        <v>142</v>
      </c>
      <c r="D37" s="888"/>
      <c r="E37" s="888"/>
      <c r="F37" s="889"/>
      <c r="G37" s="127">
        <v>7</v>
      </c>
      <c r="H37" s="256">
        <f>+H33-H34</f>
        <v>2432.2400000000007</v>
      </c>
      <c r="I37" s="256">
        <f>+I33-I34</f>
        <v>3136.9459999999935</v>
      </c>
      <c r="J37" s="256">
        <v>4173.72</v>
      </c>
      <c r="K37" s="256">
        <f>+K33-K34</f>
        <v>11797.479999999998</v>
      </c>
      <c r="L37" s="256">
        <f>+L33-L34</f>
        <v>9231.395999999995</v>
      </c>
      <c r="M37" s="255">
        <v>12824.200681170003</v>
      </c>
      <c r="N37" s="182"/>
      <c r="O37" s="182"/>
      <c r="P37" s="292">
        <v>6094.450000000002</v>
      </c>
      <c r="Q37" s="292">
        <v>7610.230000000001</v>
      </c>
      <c r="S37" s="418">
        <v>9231.395999999995</v>
      </c>
    </row>
    <row r="38" spans="3:19" ht="42" customHeight="1">
      <c r="C38" s="887" t="s">
        <v>143</v>
      </c>
      <c r="D38" s="888"/>
      <c r="E38" s="888"/>
      <c r="F38" s="889"/>
      <c r="G38" s="127">
        <v>8</v>
      </c>
      <c r="H38" s="264">
        <f>K38-Q38</f>
        <v>2.5300000000000002</v>
      </c>
      <c r="I38" s="264">
        <f>+L38-P38</f>
        <v>3.5700000000000003</v>
      </c>
      <c r="J38" s="256">
        <v>0.9700000000000006</v>
      </c>
      <c r="K38" s="126">
        <f>SUM('[3]Statement of P&amp;L'!BO28,'[3]Statement of P&amp;L'!BO29)</f>
        <v>7.960000000000001</v>
      </c>
      <c r="L38" s="126">
        <f>SUM('[3]Statement of P&amp;L'!BP28,'[3]Statement of P&amp;L'!BP29)</f>
        <v>7.86</v>
      </c>
      <c r="M38" s="154">
        <v>11.7</v>
      </c>
      <c r="N38" s="103"/>
      <c r="O38" s="103"/>
      <c r="P38" s="292">
        <v>4.29</v>
      </c>
      <c r="Q38" s="292">
        <v>5.430000000000001</v>
      </c>
      <c r="S38" s="298">
        <v>7.86</v>
      </c>
    </row>
    <row r="39" spans="3:19" ht="1.5" customHeight="1">
      <c r="C39" s="887"/>
      <c r="D39" s="888"/>
      <c r="E39" s="888"/>
      <c r="F39" s="889"/>
      <c r="G39" s="127"/>
      <c r="H39" s="264"/>
      <c r="I39" s="268"/>
      <c r="J39" s="256"/>
      <c r="K39" s="126"/>
      <c r="L39" s="126"/>
      <c r="M39" s="154"/>
      <c r="N39" s="103"/>
      <c r="O39" s="103"/>
      <c r="P39" s="292"/>
      <c r="Q39" s="292"/>
      <c r="S39" s="298"/>
    </row>
    <row r="40" spans="3:19" ht="51" customHeight="1">
      <c r="C40" s="875" t="s">
        <v>144</v>
      </c>
      <c r="D40" s="876"/>
      <c r="E40" s="876"/>
      <c r="F40" s="877"/>
      <c r="G40" s="127">
        <v>9</v>
      </c>
      <c r="H40" s="264">
        <f>K40-J40</f>
        <v>7630.749999999994</v>
      </c>
      <c r="I40" s="126">
        <f>+I37+I38</f>
        <v>3140.5159999999937</v>
      </c>
      <c r="J40" s="126">
        <v>4174.690000000003</v>
      </c>
      <c r="K40" s="126">
        <f>+K37+K38</f>
        <v>11805.439999999997</v>
      </c>
      <c r="L40" s="126">
        <f>+L37+L38</f>
        <v>9239.255999999996</v>
      </c>
      <c r="M40" s="154">
        <v>12835.900681170004</v>
      </c>
      <c r="N40" s="182"/>
      <c r="O40" s="182"/>
      <c r="P40" s="298">
        <v>6098.740000000002</v>
      </c>
      <c r="Q40" s="298">
        <v>7615.660000000002</v>
      </c>
      <c r="S40" s="298">
        <v>9239.255999999996</v>
      </c>
    </row>
    <row r="41" spans="3:19" ht="6.75" customHeight="1" hidden="1">
      <c r="C41" s="435"/>
      <c r="D41" s="436"/>
      <c r="E41" s="436"/>
      <c r="F41" s="437"/>
      <c r="G41" s="127"/>
      <c r="H41" s="264"/>
      <c r="I41" s="268"/>
      <c r="J41" s="256"/>
      <c r="K41" s="126"/>
      <c r="L41" s="126"/>
      <c r="M41" s="154"/>
      <c r="N41" s="103"/>
      <c r="O41" s="103"/>
      <c r="P41" s="292"/>
      <c r="Q41" s="292"/>
      <c r="S41" s="298"/>
    </row>
    <row r="42" spans="3:19" ht="20.25">
      <c r="C42" s="875" t="s">
        <v>114</v>
      </c>
      <c r="D42" s="876"/>
      <c r="E42" s="876"/>
      <c r="F42" s="877"/>
      <c r="G42" s="127">
        <v>10</v>
      </c>
      <c r="H42" s="272">
        <f>K42-J42</f>
        <v>-610.9800000000001</v>
      </c>
      <c r="I42" s="273">
        <f>SUM(I43:I46)</f>
        <v>325.06999999999994</v>
      </c>
      <c r="J42" s="273">
        <v>-52.17999999999998</v>
      </c>
      <c r="K42" s="273">
        <f>SUM(K43:K46)</f>
        <v>-663.1600000000001</v>
      </c>
      <c r="L42" s="273">
        <f>SUM(L43:L46)</f>
        <v>228.55999999999992</v>
      </c>
      <c r="M42" s="274">
        <v>326.39599999999996</v>
      </c>
      <c r="N42" s="182"/>
      <c r="O42" s="182"/>
      <c r="P42" s="292">
        <v>-96.51</v>
      </c>
      <c r="Q42" s="292">
        <v>-295.13</v>
      </c>
      <c r="S42" s="298">
        <v>228.55999999999992</v>
      </c>
    </row>
    <row r="43" spans="3:19" ht="20.25">
      <c r="C43" s="169" t="s">
        <v>106</v>
      </c>
      <c r="D43" s="876" t="s">
        <v>107</v>
      </c>
      <c r="E43" s="876"/>
      <c r="F43" s="877"/>
      <c r="G43" s="127"/>
      <c r="H43" s="264">
        <f>K43-Q43</f>
        <v>-393.7800000000001</v>
      </c>
      <c r="I43" s="273">
        <f>+L43-P43</f>
        <v>420.39</v>
      </c>
      <c r="J43" s="274">
        <v>-43.20999999999998</v>
      </c>
      <c r="K43" s="274">
        <f>SUM('[3]Statement of P&amp;L'!BO45:BO50)</f>
        <v>-673.2800000000001</v>
      </c>
      <c r="L43" s="274">
        <f>SUM('[3]Statement of P&amp;L'!BP45:BP50)</f>
        <v>329.53999999999996</v>
      </c>
      <c r="M43" s="274">
        <v>383.03999999999996</v>
      </c>
      <c r="N43" s="103"/>
      <c r="O43" s="103"/>
      <c r="P43" s="292">
        <v>-90.85000000000001</v>
      </c>
      <c r="Q43" s="292">
        <v>-279.5</v>
      </c>
      <c r="S43" s="298">
        <v>329.53999999999996</v>
      </c>
    </row>
    <row r="44" spans="3:19" ht="47.25" customHeight="1">
      <c r="C44" s="207" t="s">
        <v>108</v>
      </c>
      <c r="D44" s="876" t="s">
        <v>109</v>
      </c>
      <c r="E44" s="876"/>
      <c r="F44" s="877"/>
      <c r="G44" s="127"/>
      <c r="H44" s="264">
        <f>K44-Q44</f>
        <v>0.4300000000000006</v>
      </c>
      <c r="I44" s="273">
        <f>+L44-P44</f>
        <v>13.21</v>
      </c>
      <c r="J44" s="274">
        <v>2.5799999999999996</v>
      </c>
      <c r="K44" s="274">
        <f>-'[3]Statement of P&amp;L'!BO52</f>
        <v>5.24</v>
      </c>
      <c r="L44" s="274">
        <f>-'[3]Statement of P&amp;L'!BP52</f>
        <v>4.15</v>
      </c>
      <c r="M44" s="274">
        <v>3.0359999999999996</v>
      </c>
      <c r="N44" s="103"/>
      <c r="O44" s="103"/>
      <c r="P44" s="292">
        <v>-9.06</v>
      </c>
      <c r="Q44" s="292">
        <v>4.81</v>
      </c>
      <c r="S44" s="298">
        <v>4.15</v>
      </c>
    </row>
    <row r="45" spans="3:19" ht="20.25">
      <c r="C45" s="169" t="s">
        <v>112</v>
      </c>
      <c r="D45" s="876" t="s">
        <v>110</v>
      </c>
      <c r="E45" s="876"/>
      <c r="F45" s="877"/>
      <c r="G45" s="127"/>
      <c r="H45" s="264">
        <f>K45-Q45</f>
        <v>25.869999999999997</v>
      </c>
      <c r="I45" s="273">
        <f>+L45-P45</f>
        <v>-95.42000000000002</v>
      </c>
      <c r="J45" s="274">
        <v>-16.279999999999998</v>
      </c>
      <c r="K45" s="274">
        <f>SUM('[3]Statement of P&amp;L'!BO55:BO60)</f>
        <v>2.49</v>
      </c>
      <c r="L45" s="274">
        <f>SUM('[3]Statement of P&amp;L'!BP55:BP60)</f>
        <v>-110.36000000000001</v>
      </c>
      <c r="M45" s="274">
        <v>-59.379999999999995</v>
      </c>
      <c r="N45" s="103"/>
      <c r="O45" s="103"/>
      <c r="P45" s="292">
        <v>-14.939999999999998</v>
      </c>
      <c r="Q45" s="292">
        <v>-23.38</v>
      </c>
      <c r="S45" s="298">
        <v>-110.36000000000001</v>
      </c>
    </row>
    <row r="46" spans="3:19" ht="50.25" customHeight="1">
      <c r="C46" s="207" t="s">
        <v>108</v>
      </c>
      <c r="D46" s="876" t="s">
        <v>111</v>
      </c>
      <c r="E46" s="876"/>
      <c r="F46" s="877"/>
      <c r="G46" s="127"/>
      <c r="H46" s="264">
        <f>K46-Q46</f>
        <v>-0.5499999999999998</v>
      </c>
      <c r="I46" s="264">
        <f>+L46-P46</f>
        <v>-13.11</v>
      </c>
      <c r="J46" s="274">
        <v>4.73</v>
      </c>
      <c r="K46" s="274">
        <f>-'[3]Statement of P&amp;L'!BO61</f>
        <v>2.39</v>
      </c>
      <c r="L46" s="274">
        <f>-'[3]Statement of P&amp;L'!BP61</f>
        <v>5.23</v>
      </c>
      <c r="M46" s="274">
        <v>-0.3</v>
      </c>
      <c r="N46" s="103"/>
      <c r="O46" s="103"/>
      <c r="P46" s="292">
        <v>18.34</v>
      </c>
      <c r="Q46" s="292">
        <v>2.94</v>
      </c>
      <c r="S46" s="298">
        <v>5.23</v>
      </c>
    </row>
    <row r="47" spans="3:19" ht="24.75" customHeight="1">
      <c r="C47" s="887" t="s">
        <v>131</v>
      </c>
      <c r="D47" s="888"/>
      <c r="E47" s="888"/>
      <c r="F47" s="889"/>
      <c r="G47" s="127">
        <v>11</v>
      </c>
      <c r="H47" s="256">
        <f>+H40+H42</f>
        <v>7019.769999999993</v>
      </c>
      <c r="I47" s="256">
        <f>+I40+I42</f>
        <v>3465.585999999994</v>
      </c>
      <c r="J47" s="256">
        <v>4122.510000000003</v>
      </c>
      <c r="K47" s="256">
        <f>+K40+K42</f>
        <v>11142.279999999997</v>
      </c>
      <c r="L47" s="256">
        <f>+L40+L42</f>
        <v>9467.815999999995</v>
      </c>
      <c r="M47" s="255">
        <v>13162.296681170004</v>
      </c>
      <c r="N47" s="182"/>
      <c r="O47" s="182"/>
      <c r="P47" s="292">
        <v>6002.230000000001</v>
      </c>
      <c r="Q47" s="292">
        <v>7320.530000000002</v>
      </c>
      <c r="S47" s="298">
        <v>9467.815999999995</v>
      </c>
    </row>
    <row r="48" spans="3:19" ht="30" customHeight="1">
      <c r="C48" s="887" t="s">
        <v>149</v>
      </c>
      <c r="D48" s="888"/>
      <c r="E48" s="888"/>
      <c r="F48" s="889"/>
      <c r="G48" s="206"/>
      <c r="H48" s="269"/>
      <c r="I48" s="269"/>
      <c r="J48" s="261"/>
      <c r="K48" s="261"/>
      <c r="L48" s="261"/>
      <c r="M48" s="255"/>
      <c r="N48" s="103"/>
      <c r="O48" s="103"/>
      <c r="P48" s="292"/>
      <c r="Q48" s="292"/>
      <c r="S48" s="298"/>
    </row>
    <row r="49" spans="3:19" ht="20.25">
      <c r="C49" s="875" t="s">
        <v>113</v>
      </c>
      <c r="D49" s="876"/>
      <c r="E49" s="876"/>
      <c r="F49" s="877"/>
      <c r="G49" s="206"/>
      <c r="H49" s="264">
        <f>K49-Q49</f>
        <v>3982.8099999999995</v>
      </c>
      <c r="I49" s="264">
        <f>+L49-P49-0.005</f>
        <v>3078.6649999999972</v>
      </c>
      <c r="J49" s="256">
        <v>4119.16</v>
      </c>
      <c r="K49" s="256">
        <f>'[3]Statement of P&amp;L'!BO69</f>
        <v>11456.98</v>
      </c>
      <c r="L49" s="256">
        <f>'[3]Statement of P&amp;L'!BP69</f>
        <v>9057.22</v>
      </c>
      <c r="M49" s="255">
        <v>12592.330000000004</v>
      </c>
      <c r="N49" s="103"/>
      <c r="O49" s="103"/>
      <c r="P49" s="292">
        <v>5978.550000000002</v>
      </c>
      <c r="Q49" s="292">
        <v>7474.17</v>
      </c>
      <c r="S49" s="298">
        <v>9057.22</v>
      </c>
    </row>
    <row r="50" spans="3:19" ht="20.25">
      <c r="C50" s="875" t="s">
        <v>157</v>
      </c>
      <c r="D50" s="876"/>
      <c r="E50" s="876"/>
      <c r="F50" s="877"/>
      <c r="G50" s="206"/>
      <c r="H50" s="264">
        <f>K50-Q50</f>
        <v>74.85500000000002</v>
      </c>
      <c r="I50" s="264">
        <f>+L50-P50</f>
        <v>61.849999999999994</v>
      </c>
      <c r="J50" s="256">
        <v>55.52499999999999</v>
      </c>
      <c r="K50" s="256">
        <f>'[3]Statement of P&amp;L'!BO70</f>
        <v>216.34</v>
      </c>
      <c r="L50" s="256">
        <f>'[3]Statement of P&amp;L'!BP70</f>
        <v>182.04</v>
      </c>
      <c r="M50" s="255">
        <v>243.57</v>
      </c>
      <c r="N50" s="103"/>
      <c r="O50" s="103"/>
      <c r="P50" s="292">
        <v>120.19</v>
      </c>
      <c r="Q50" s="292">
        <v>141.48499999999999</v>
      </c>
      <c r="S50" s="298">
        <v>182.04</v>
      </c>
    </row>
    <row r="51" spans="3:19" ht="5.25" customHeight="1">
      <c r="C51" s="435"/>
      <c r="D51" s="436"/>
      <c r="E51" s="436"/>
      <c r="F51" s="437"/>
      <c r="G51" s="206"/>
      <c r="H51" s="269"/>
      <c r="I51" s="269"/>
      <c r="J51" s="256"/>
      <c r="K51" s="256"/>
      <c r="L51" s="256"/>
      <c r="M51" s="255"/>
      <c r="N51" s="103"/>
      <c r="O51" s="103"/>
      <c r="P51" s="292"/>
      <c r="Q51" s="292"/>
      <c r="S51" s="298"/>
    </row>
    <row r="52" spans="3:19" ht="45.75" customHeight="1">
      <c r="C52" s="875" t="s">
        <v>150</v>
      </c>
      <c r="D52" s="876"/>
      <c r="E52" s="876"/>
      <c r="F52" s="877"/>
      <c r="G52" s="206"/>
      <c r="H52" s="269"/>
      <c r="I52" s="269"/>
      <c r="J52" s="256"/>
      <c r="K52" s="256"/>
      <c r="L52" s="256"/>
      <c r="M52" s="255"/>
      <c r="N52" s="103"/>
      <c r="O52" s="103"/>
      <c r="P52" s="292"/>
      <c r="Q52" s="292"/>
      <c r="S52" s="298"/>
    </row>
    <row r="53" spans="3:19" ht="22.5" customHeight="1">
      <c r="C53" s="875" t="s">
        <v>113</v>
      </c>
      <c r="D53" s="876"/>
      <c r="E53" s="876"/>
      <c r="F53" s="877"/>
      <c r="G53" s="206"/>
      <c r="H53" s="264">
        <f>K53-Q53</f>
        <v>3614.7800000000007</v>
      </c>
      <c r="I53" s="264">
        <f>+L53-P53-0.005</f>
        <v>3403.7249999999985</v>
      </c>
      <c r="J53" s="256">
        <v>4067.2699999999995</v>
      </c>
      <c r="K53" s="256">
        <f>'[3]Statement of P&amp;L'!BO74</f>
        <v>10794.11</v>
      </c>
      <c r="L53" s="256">
        <f>'[3]Statement of P&amp;L'!BP74</f>
        <v>9286.99</v>
      </c>
      <c r="M53" s="255">
        <v>12919.280000000002</v>
      </c>
      <c r="N53" s="103"/>
      <c r="O53" s="103"/>
      <c r="P53" s="292">
        <v>5883.260000000001</v>
      </c>
      <c r="Q53" s="292">
        <v>7179.33</v>
      </c>
      <c r="S53" s="298">
        <v>9286.99</v>
      </c>
    </row>
    <row r="54" spans="3:19" ht="22.5" customHeight="1">
      <c r="C54" s="875" t="s">
        <v>157</v>
      </c>
      <c r="D54" s="876"/>
      <c r="E54" s="876"/>
      <c r="F54" s="877"/>
      <c r="G54" s="206"/>
      <c r="H54" s="264">
        <f>K54-Q54</f>
        <v>74.85500000000002</v>
      </c>
      <c r="I54" s="264">
        <f>+L54-P54</f>
        <v>61.860000000000014</v>
      </c>
      <c r="J54" s="256">
        <v>55.235</v>
      </c>
      <c r="K54" s="256">
        <f>'[3]Statement of P&amp;L'!BO75</f>
        <v>216.05</v>
      </c>
      <c r="L54" s="256">
        <f>'[3]Statement of P&amp;L'!BP75</f>
        <v>180.83</v>
      </c>
      <c r="M54" s="255">
        <v>243.016</v>
      </c>
      <c r="N54" s="103"/>
      <c r="O54" s="103"/>
      <c r="P54" s="293">
        <v>118.97</v>
      </c>
      <c r="Q54" s="293">
        <v>141.195</v>
      </c>
      <c r="S54" s="298">
        <v>180.83</v>
      </c>
    </row>
    <row r="55" spans="3:19" ht="10.5" customHeight="1">
      <c r="C55" s="435"/>
      <c r="D55" s="436"/>
      <c r="E55" s="436"/>
      <c r="F55" s="437"/>
      <c r="G55" s="127"/>
      <c r="H55" s="268"/>
      <c r="I55" s="268"/>
      <c r="J55" s="256"/>
      <c r="K55" s="256"/>
      <c r="L55" s="256"/>
      <c r="M55" s="255"/>
      <c r="N55" s="103"/>
      <c r="O55" s="103"/>
      <c r="S55" s="298"/>
    </row>
    <row r="56" spans="3:19" ht="20.25">
      <c r="C56" s="128" t="s">
        <v>8</v>
      </c>
      <c r="D56" s="129"/>
      <c r="E56" s="124"/>
      <c r="F56" s="142"/>
      <c r="G56" s="127">
        <v>12</v>
      </c>
      <c r="H56" s="255">
        <f>+K56</f>
        <v>3777.709999999998</v>
      </c>
      <c r="I56" s="264">
        <f>+L56</f>
        <v>3637.010000000003</v>
      </c>
      <c r="J56" s="255">
        <v>1228.65</v>
      </c>
      <c r="K56" s="255">
        <f>+'[4]SEBI PL'!H44</f>
        <v>3777.709999999998</v>
      </c>
      <c r="L56" s="255">
        <f>+'[4]SEBI PL'!I44</f>
        <v>3637.010000000003</v>
      </c>
      <c r="M56" s="255">
        <v>1225.86</v>
      </c>
      <c r="N56" s="103"/>
      <c r="O56" s="103"/>
      <c r="P56" s="103">
        <v>1224.19</v>
      </c>
      <c r="Q56" s="287">
        <v>1228.65</v>
      </c>
      <c r="S56" s="298">
        <v>1224.69</v>
      </c>
    </row>
    <row r="57" spans="3:19" ht="20.25">
      <c r="C57" s="143" t="s">
        <v>155</v>
      </c>
      <c r="D57" s="124"/>
      <c r="E57" s="124"/>
      <c r="F57" s="142"/>
      <c r="G57" s="127"/>
      <c r="H57" s="268"/>
      <c r="I57" s="268"/>
      <c r="J57" s="256"/>
      <c r="K57" s="256"/>
      <c r="L57" s="256"/>
      <c r="M57" s="255"/>
      <c r="N57" s="183"/>
      <c r="O57" s="183"/>
      <c r="P57" s="183"/>
      <c r="S57" s="298"/>
    </row>
    <row r="58" spans="3:19" ht="20.25">
      <c r="C58" s="895" t="s">
        <v>133</v>
      </c>
      <c r="D58" s="896"/>
      <c r="E58" s="896"/>
      <c r="F58" s="897"/>
      <c r="G58" s="146">
        <v>13</v>
      </c>
      <c r="H58" s="270"/>
      <c r="I58" s="270"/>
      <c r="J58" s="262"/>
      <c r="K58" s="262"/>
      <c r="L58" s="262"/>
      <c r="M58" s="263">
        <v>57915.005</v>
      </c>
      <c r="N58" s="189"/>
      <c r="O58" s="189"/>
      <c r="P58" s="189"/>
      <c r="S58" s="419"/>
    </row>
    <row r="59" spans="3:19" ht="20.25">
      <c r="C59" s="147" t="s">
        <v>156</v>
      </c>
      <c r="D59" s="101"/>
      <c r="E59" s="101"/>
      <c r="F59" s="148"/>
      <c r="G59" s="127">
        <v>14</v>
      </c>
      <c r="H59" s="232"/>
      <c r="I59" s="232"/>
      <c r="J59" s="144"/>
      <c r="K59" s="144"/>
      <c r="L59" s="144"/>
      <c r="M59" s="145"/>
      <c r="N59" s="103"/>
      <c r="O59" s="103"/>
      <c r="P59" s="103"/>
      <c r="S59" s="263"/>
    </row>
    <row r="60" spans="3:19" ht="20.25">
      <c r="C60" s="149" t="s">
        <v>13</v>
      </c>
      <c r="D60" s="101" t="s">
        <v>162</v>
      </c>
      <c r="E60" s="101"/>
      <c r="F60" s="148"/>
      <c r="G60" s="127"/>
      <c r="H60" s="409">
        <v>3.35</v>
      </c>
      <c r="I60" s="409">
        <v>2.46</v>
      </c>
      <c r="J60" s="145">
        <v>3.35</v>
      </c>
      <c r="K60" s="414"/>
      <c r="L60" s="414"/>
      <c r="M60" s="145">
        <v>10.3</v>
      </c>
      <c r="N60" s="103"/>
      <c r="O60" s="103"/>
      <c r="P60" s="103"/>
      <c r="S60" s="298"/>
    </row>
    <row r="61" spans="3:19" ht="20.25">
      <c r="C61" s="150" t="s">
        <v>14</v>
      </c>
      <c r="D61" s="151" t="s">
        <v>163</v>
      </c>
      <c r="E61" s="151"/>
      <c r="F61" s="152"/>
      <c r="G61" s="130"/>
      <c r="H61" s="410">
        <v>3.34</v>
      </c>
      <c r="I61" s="410">
        <v>2.44</v>
      </c>
      <c r="J61" s="233">
        <v>3.34</v>
      </c>
      <c r="K61" s="415"/>
      <c r="L61" s="415"/>
      <c r="M61" s="233">
        <v>10.24</v>
      </c>
      <c r="N61" s="103"/>
      <c r="O61" s="103"/>
      <c r="P61" s="103"/>
      <c r="S61" s="420"/>
    </row>
    <row r="62" spans="2:19" ht="5.25" customHeight="1">
      <c r="B62" s="289"/>
      <c r="C62" s="300"/>
      <c r="D62" s="300"/>
      <c r="E62" s="300"/>
      <c r="F62" s="300"/>
      <c r="G62" s="300"/>
      <c r="H62" s="300"/>
      <c r="I62" s="300"/>
      <c r="J62" s="300"/>
      <c r="K62" s="300"/>
      <c r="L62" s="300"/>
      <c r="M62" s="300"/>
      <c r="N62" s="301"/>
      <c r="O62" s="301"/>
      <c r="P62" s="301"/>
      <c r="Q62" s="289"/>
      <c r="S62" s="421"/>
    </row>
    <row r="63" spans="2:17" ht="4.5" customHeight="1">
      <c r="B63" s="289"/>
      <c r="C63" s="219"/>
      <c r="D63" s="212"/>
      <c r="E63" s="212"/>
      <c r="F63" s="212"/>
      <c r="G63" s="213"/>
      <c r="H63" s="213"/>
      <c r="I63" s="213"/>
      <c r="J63" s="214"/>
      <c r="K63" s="214"/>
      <c r="L63" s="214"/>
      <c r="M63" s="218"/>
      <c r="N63" s="102"/>
      <c r="O63" s="103"/>
      <c r="P63" s="103"/>
      <c r="Q63" s="289"/>
    </row>
    <row r="64" spans="3:17" s="283" customFormat="1" ht="16.5" customHeight="1">
      <c r="C64" s="220" t="s">
        <v>10</v>
      </c>
      <c r="D64" s="215"/>
      <c r="E64" s="216"/>
      <c r="F64" s="216"/>
      <c r="G64" s="217"/>
      <c r="H64" s="217"/>
      <c r="I64" s="217"/>
      <c r="J64" s="218"/>
      <c r="K64" s="218"/>
      <c r="L64" s="218"/>
      <c r="M64" s="216"/>
      <c r="N64" s="104"/>
      <c r="O64" s="105"/>
      <c r="P64" s="105"/>
      <c r="Q64" s="106"/>
    </row>
    <row r="65" spans="3:17" ht="40.5" customHeight="1">
      <c r="C65" s="229">
        <v>1</v>
      </c>
      <c r="D65" s="880" t="s">
        <v>171</v>
      </c>
      <c r="E65" s="880"/>
      <c r="F65" s="880"/>
      <c r="G65" s="880"/>
      <c r="H65" s="880"/>
      <c r="I65" s="880"/>
      <c r="J65" s="880"/>
      <c r="K65" s="880"/>
      <c r="L65" s="880"/>
      <c r="M65" s="880"/>
      <c r="N65" s="155"/>
      <c r="O65" s="155"/>
      <c r="P65" s="156"/>
      <c r="Q65" s="289"/>
    </row>
    <row r="66" spans="3:17" ht="4.5" customHeight="1">
      <c r="C66" s="229"/>
      <c r="D66" s="438"/>
      <c r="E66" s="438"/>
      <c r="F66" s="438"/>
      <c r="G66" s="438"/>
      <c r="H66" s="438"/>
      <c r="I66" s="438"/>
      <c r="J66" s="438"/>
      <c r="K66" s="438"/>
      <c r="L66" s="438"/>
      <c r="M66" s="438"/>
      <c r="N66" s="155"/>
      <c r="O66" s="155"/>
      <c r="P66" s="156"/>
      <c r="Q66" s="289"/>
    </row>
    <row r="67" spans="3:17" ht="41.25" customHeight="1">
      <c r="C67" s="229">
        <v>2</v>
      </c>
      <c r="D67" s="881" t="s">
        <v>148</v>
      </c>
      <c r="E67" s="881"/>
      <c r="F67" s="881"/>
      <c r="G67" s="881"/>
      <c r="H67" s="881"/>
      <c r="I67" s="881"/>
      <c r="J67" s="881"/>
      <c r="K67" s="881"/>
      <c r="L67" s="881"/>
      <c r="M67" s="881"/>
      <c r="N67" s="155"/>
      <c r="O67" s="155"/>
      <c r="P67" s="156"/>
      <c r="Q67" s="289"/>
    </row>
    <row r="68" spans="3:17" ht="0.75" customHeight="1">
      <c r="C68" s="229"/>
      <c r="D68" s="161"/>
      <c r="E68" s="161"/>
      <c r="F68" s="161"/>
      <c r="G68" s="161"/>
      <c r="H68" s="161"/>
      <c r="I68" s="161"/>
      <c r="J68" s="161"/>
      <c r="K68" s="161"/>
      <c r="L68" s="161"/>
      <c r="M68" s="161"/>
      <c r="N68" s="155"/>
      <c r="O68" s="155"/>
      <c r="P68" s="156"/>
      <c r="Q68" s="289"/>
    </row>
    <row r="69" spans="3:16" ht="45" customHeight="1" hidden="1">
      <c r="C69" s="229">
        <v>3</v>
      </c>
      <c r="D69" s="900" t="s">
        <v>153</v>
      </c>
      <c r="E69" s="900"/>
      <c r="F69" s="900"/>
      <c r="G69" s="900"/>
      <c r="H69" s="900"/>
      <c r="I69" s="900"/>
      <c r="J69" s="900"/>
      <c r="K69" s="900"/>
      <c r="L69" s="900"/>
      <c r="M69" s="900"/>
      <c r="N69" s="155"/>
      <c r="O69" s="155"/>
      <c r="P69" s="155"/>
    </row>
    <row r="70" spans="3:16" ht="4.5" customHeight="1" hidden="1">
      <c r="C70" s="229"/>
      <c r="D70" s="438"/>
      <c r="E70" s="438"/>
      <c r="F70" s="438"/>
      <c r="G70" s="438"/>
      <c r="H70" s="438"/>
      <c r="I70" s="438"/>
      <c r="J70" s="438"/>
      <c r="K70" s="438"/>
      <c r="L70" s="438"/>
      <c r="M70" s="438"/>
      <c r="N70" s="155"/>
      <c r="O70" s="155"/>
      <c r="P70" s="155"/>
    </row>
    <row r="71" spans="3:16" ht="4.5" customHeight="1">
      <c r="C71" s="229"/>
      <c r="D71" s="438"/>
      <c r="E71" s="438"/>
      <c r="F71" s="438"/>
      <c r="G71" s="438"/>
      <c r="H71" s="438"/>
      <c r="I71" s="438"/>
      <c r="J71" s="438"/>
      <c r="K71" s="438"/>
      <c r="L71" s="438"/>
      <c r="M71" s="438"/>
      <c r="N71" s="156"/>
      <c r="O71" s="156"/>
      <c r="P71" s="156"/>
    </row>
    <row r="72" spans="3:16" ht="60.75" customHeight="1">
      <c r="C72" s="229">
        <v>3</v>
      </c>
      <c r="D72" s="880" t="s">
        <v>172</v>
      </c>
      <c r="E72" s="880"/>
      <c r="F72" s="880"/>
      <c r="G72" s="880"/>
      <c r="H72" s="880"/>
      <c r="I72" s="880"/>
      <c r="J72" s="880"/>
      <c r="K72" s="880"/>
      <c r="L72" s="880"/>
      <c r="M72" s="880"/>
      <c r="N72" s="156"/>
      <c r="O72" s="156"/>
      <c r="P72" s="156"/>
    </row>
    <row r="73" spans="3:16" ht="3" customHeight="1">
      <c r="C73" s="229"/>
      <c r="D73" s="438"/>
      <c r="E73" s="438"/>
      <c r="F73" s="438"/>
      <c r="G73" s="438"/>
      <c r="H73" s="438"/>
      <c r="I73" s="438"/>
      <c r="J73" s="438"/>
      <c r="K73" s="438"/>
      <c r="L73" s="438"/>
      <c r="M73" s="438"/>
      <c r="N73" s="156"/>
      <c r="O73" s="156"/>
      <c r="P73" s="156"/>
    </row>
    <row r="74" spans="3:16" ht="3" customHeight="1">
      <c r="C74" s="229"/>
      <c r="D74" s="438"/>
      <c r="E74" s="438"/>
      <c r="F74" s="438"/>
      <c r="G74" s="438"/>
      <c r="H74" s="438"/>
      <c r="I74" s="438"/>
      <c r="J74" s="438"/>
      <c r="K74" s="438"/>
      <c r="L74" s="438"/>
      <c r="M74" s="438"/>
      <c r="N74" s="156"/>
      <c r="O74" s="156"/>
      <c r="P74" s="156"/>
    </row>
    <row r="75" spans="3:16" ht="123.75" customHeight="1">
      <c r="C75" s="229">
        <v>4</v>
      </c>
      <c r="D75" s="880" t="s">
        <v>173</v>
      </c>
      <c r="E75" s="880"/>
      <c r="F75" s="880"/>
      <c r="G75" s="880"/>
      <c r="H75" s="880"/>
      <c r="I75" s="880"/>
      <c r="J75" s="880"/>
      <c r="K75" s="880"/>
      <c r="L75" s="880"/>
      <c r="M75" s="880"/>
      <c r="N75" s="156"/>
      <c r="O75" s="156"/>
      <c r="P75" s="156"/>
    </row>
    <row r="76" spans="3:16" ht="3" customHeight="1">
      <c r="C76" s="229"/>
      <c r="D76" s="438"/>
      <c r="E76" s="438"/>
      <c r="F76" s="438"/>
      <c r="G76" s="438"/>
      <c r="H76" s="438"/>
      <c r="I76" s="438"/>
      <c r="J76" s="438"/>
      <c r="K76" s="438"/>
      <c r="L76" s="438"/>
      <c r="M76" s="438"/>
      <c r="N76" s="156"/>
      <c r="O76" s="156"/>
      <c r="P76" s="156"/>
    </row>
    <row r="77" spans="3:16" ht="21" customHeight="1">
      <c r="C77" s="229">
        <v>5</v>
      </c>
      <c r="D77" s="880" t="s">
        <v>100</v>
      </c>
      <c r="E77" s="880"/>
      <c r="F77" s="880"/>
      <c r="G77" s="880"/>
      <c r="H77" s="880"/>
      <c r="I77" s="880"/>
      <c r="J77" s="880"/>
      <c r="K77" s="880"/>
      <c r="L77" s="880"/>
      <c r="M77" s="880"/>
      <c r="N77" s="156"/>
      <c r="O77" s="156"/>
      <c r="P77" s="156"/>
    </row>
    <row r="78" spans="3:16" ht="6" customHeight="1">
      <c r="C78" s="229"/>
      <c r="D78" s="438"/>
      <c r="E78" s="438"/>
      <c r="F78" s="438"/>
      <c r="G78" s="438"/>
      <c r="H78" s="438"/>
      <c r="I78" s="438"/>
      <c r="J78" s="438"/>
      <c r="K78" s="438"/>
      <c r="L78" s="438"/>
      <c r="M78" s="438"/>
      <c r="N78" s="156"/>
      <c r="O78" s="156"/>
      <c r="P78" s="156"/>
    </row>
    <row r="79" spans="3:16" ht="24" customHeight="1">
      <c r="C79" s="229">
        <v>6</v>
      </c>
      <c r="D79" s="898" t="s">
        <v>164</v>
      </c>
      <c r="E79" s="898"/>
      <c r="F79" s="898"/>
      <c r="G79" s="898"/>
      <c r="H79" s="898"/>
      <c r="I79" s="898"/>
      <c r="J79" s="898"/>
      <c r="K79" s="898"/>
      <c r="L79" s="898"/>
      <c r="M79" s="898"/>
      <c r="N79" s="156"/>
      <c r="O79" s="156"/>
      <c r="P79" s="156"/>
    </row>
    <row r="80" spans="3:16" ht="4.5" customHeight="1">
      <c r="C80" s="229"/>
      <c r="D80" s="438"/>
      <c r="E80" s="438"/>
      <c r="F80" s="438"/>
      <c r="G80" s="438"/>
      <c r="H80" s="438"/>
      <c r="I80" s="438"/>
      <c r="J80" s="438"/>
      <c r="K80" s="438"/>
      <c r="L80" s="438"/>
      <c r="M80" s="438"/>
      <c r="N80" s="156"/>
      <c r="O80" s="156"/>
      <c r="P80" s="156"/>
    </row>
    <row r="81" spans="3:16" ht="20.25">
      <c r="C81" s="899" t="s">
        <v>20</v>
      </c>
      <c r="D81" s="899"/>
      <c r="E81" s="899"/>
      <c r="F81" s="899"/>
      <c r="G81" s="899"/>
      <c r="H81" s="899"/>
      <c r="I81" s="899"/>
      <c r="J81" s="899"/>
      <c r="K81" s="899"/>
      <c r="L81" s="899"/>
      <c r="M81" s="438"/>
      <c r="N81" s="97"/>
      <c r="O81" s="439"/>
      <c r="P81" s="439"/>
    </row>
    <row r="82" spans="3:16" ht="3.75" customHeight="1">
      <c r="C82" s="880"/>
      <c r="D82" s="880"/>
      <c r="E82" s="880"/>
      <c r="F82" s="880"/>
      <c r="G82" s="880"/>
      <c r="H82" s="880"/>
      <c r="I82" s="880"/>
      <c r="J82" s="880"/>
      <c r="K82" s="880"/>
      <c r="L82" s="880"/>
      <c r="M82" s="438"/>
      <c r="N82" s="97"/>
      <c r="O82" s="439"/>
      <c r="P82" s="439"/>
    </row>
    <row r="83" spans="3:16" ht="78" customHeight="1">
      <c r="C83" s="880" t="s">
        <v>174</v>
      </c>
      <c r="D83" s="880"/>
      <c r="E83" s="880"/>
      <c r="F83" s="880"/>
      <c r="G83" s="880"/>
      <c r="H83" s="880"/>
      <c r="I83" s="880"/>
      <c r="J83" s="880"/>
      <c r="K83" s="880"/>
      <c r="L83" s="880"/>
      <c r="M83" s="880"/>
      <c r="N83" s="155"/>
      <c r="O83" s="155"/>
      <c r="P83" s="155"/>
    </row>
    <row r="84" spans="3:16" ht="20.25">
      <c r="C84" s="99"/>
      <c r="D84" s="438"/>
      <c r="E84" s="438"/>
      <c r="F84" s="438"/>
      <c r="G84" s="438"/>
      <c r="H84" s="438"/>
      <c r="I84" s="438"/>
      <c r="J84" s="97"/>
      <c r="K84" s="97"/>
      <c r="L84" s="97"/>
      <c r="M84" s="97"/>
      <c r="N84" s="97"/>
      <c r="O84" s="439"/>
      <c r="P84" s="439"/>
    </row>
    <row r="85" spans="3:16" ht="20.25">
      <c r="C85" s="99"/>
      <c r="D85" s="156"/>
      <c r="E85" s="156"/>
      <c r="F85" s="156"/>
      <c r="G85" s="156"/>
      <c r="H85" s="156"/>
      <c r="I85" s="156"/>
      <c r="J85" s="156"/>
      <c r="K85" s="156"/>
      <c r="L85" s="156"/>
      <c r="M85" s="156"/>
      <c r="N85" s="156"/>
      <c r="O85" s="156"/>
      <c r="P85" s="156"/>
    </row>
    <row r="86" spans="3:16" ht="20.25">
      <c r="C86" s="99"/>
      <c r="D86" s="438"/>
      <c r="E86" s="438"/>
      <c r="F86" s="438"/>
      <c r="G86" s="438"/>
      <c r="H86" s="438"/>
      <c r="I86" s="438"/>
      <c r="J86" s="97"/>
      <c r="K86" s="97"/>
      <c r="L86" s="97"/>
      <c r="M86" s="97"/>
      <c r="N86" s="97"/>
      <c r="O86" s="439"/>
      <c r="P86" s="439"/>
    </row>
    <row r="87" spans="3:16" ht="20.25">
      <c r="C87" s="99"/>
      <c r="D87" s="156"/>
      <c r="E87" s="156"/>
      <c r="F87" s="156"/>
      <c r="G87" s="156"/>
      <c r="H87" s="156"/>
      <c r="I87" s="156"/>
      <c r="J87" s="156"/>
      <c r="K87" s="156"/>
      <c r="L87" s="156"/>
      <c r="M87" s="156"/>
      <c r="N87" s="156"/>
      <c r="O87" s="156"/>
      <c r="P87" s="156"/>
    </row>
    <row r="88" spans="3:16" ht="20.25">
      <c r="C88" s="99"/>
      <c r="D88" s="438"/>
      <c r="E88" s="438"/>
      <c r="F88" s="438"/>
      <c r="G88" s="438"/>
      <c r="H88" s="438"/>
      <c r="I88" s="438"/>
      <c r="J88" s="438"/>
      <c r="K88" s="438"/>
      <c r="L88" s="438"/>
      <c r="M88" s="438"/>
      <c r="N88" s="438"/>
      <c r="O88" s="438"/>
      <c r="P88" s="438"/>
    </row>
    <row r="89" spans="3:16" ht="20.25">
      <c r="C89" s="99"/>
      <c r="D89" s="156"/>
      <c r="E89" s="156"/>
      <c r="F89" s="156"/>
      <c r="G89" s="156"/>
      <c r="H89" s="156"/>
      <c r="I89" s="156"/>
      <c r="J89" s="156"/>
      <c r="K89" s="156"/>
      <c r="L89" s="156"/>
      <c r="M89" s="156"/>
      <c r="N89" s="156"/>
      <c r="O89" s="156"/>
      <c r="P89" s="156"/>
    </row>
    <row r="90" spans="3:16" ht="20.25">
      <c r="C90" s="99"/>
      <c r="D90" s="438"/>
      <c r="E90" s="438"/>
      <c r="F90" s="438"/>
      <c r="G90" s="438"/>
      <c r="H90" s="438"/>
      <c r="I90" s="438"/>
      <c r="J90" s="97"/>
      <c r="K90" s="97"/>
      <c r="L90" s="97"/>
      <c r="M90" s="97"/>
      <c r="N90" s="97"/>
      <c r="O90" s="439"/>
      <c r="P90" s="439"/>
    </row>
    <row r="91" spans="3:16" ht="20.25">
      <c r="C91" s="99"/>
      <c r="D91" s="156"/>
      <c r="E91" s="156"/>
      <c r="F91" s="156"/>
      <c r="G91" s="156"/>
      <c r="H91" s="156"/>
      <c r="I91" s="156"/>
      <c r="J91" s="156"/>
      <c r="K91" s="156"/>
      <c r="L91" s="156"/>
      <c r="M91" s="156"/>
      <c r="N91" s="156"/>
      <c r="O91" s="156"/>
      <c r="P91" s="156"/>
    </row>
    <row r="92" spans="3:16" ht="20.25">
      <c r="C92" s="99"/>
      <c r="D92" s="438"/>
      <c r="E92" s="438"/>
      <c r="F92" s="438"/>
      <c r="G92" s="438"/>
      <c r="H92" s="438"/>
      <c r="I92" s="438"/>
      <c r="J92" s="438"/>
      <c r="K92" s="438"/>
      <c r="L92" s="438"/>
      <c r="M92" s="438"/>
      <c r="N92" s="438"/>
      <c r="O92" s="438"/>
      <c r="P92" s="438"/>
    </row>
    <row r="93" spans="3:16" ht="20.25">
      <c r="C93" s="99"/>
      <c r="D93" s="156"/>
      <c r="E93" s="156"/>
      <c r="F93" s="156"/>
      <c r="G93" s="156"/>
      <c r="H93" s="156"/>
      <c r="I93" s="156"/>
      <c r="J93" s="156"/>
      <c r="K93" s="156"/>
      <c r="L93" s="156"/>
      <c r="M93" s="156"/>
      <c r="N93" s="156"/>
      <c r="O93" s="156"/>
      <c r="P93" s="156"/>
    </row>
    <row r="94" spans="3:16" ht="20.25">
      <c r="C94" s="99"/>
      <c r="D94" s="438"/>
      <c r="E94" s="438"/>
      <c r="F94" s="438"/>
      <c r="G94" s="438"/>
      <c r="H94" s="438"/>
      <c r="I94" s="438"/>
      <c r="J94" s="438"/>
      <c r="K94" s="438"/>
      <c r="L94" s="438"/>
      <c r="M94" s="438"/>
      <c r="N94" s="438"/>
      <c r="O94" s="438"/>
      <c r="P94" s="438"/>
    </row>
    <row r="95" spans="3:16" ht="20.25">
      <c r="C95" s="302"/>
      <c r="D95" s="438"/>
      <c r="E95" s="438"/>
      <c r="F95" s="438"/>
      <c r="G95" s="438"/>
      <c r="H95" s="438"/>
      <c r="I95" s="438"/>
      <c r="J95" s="97"/>
      <c r="K95" s="97"/>
      <c r="L95" s="97"/>
      <c r="M95" s="439"/>
      <c r="N95" s="439"/>
      <c r="O95" s="439"/>
      <c r="P95" s="439"/>
    </row>
    <row r="96" spans="3:16" ht="20.25">
      <c r="C96" s="157"/>
      <c r="D96" s="157"/>
      <c r="E96" s="157"/>
      <c r="F96" s="157"/>
      <c r="G96" s="157"/>
      <c r="H96" s="157"/>
      <c r="I96" s="157"/>
      <c r="J96" s="157"/>
      <c r="K96" s="157"/>
      <c r="L96" s="157"/>
      <c r="M96" s="157"/>
      <c r="N96" s="157"/>
      <c r="O96" s="100"/>
      <c r="P96" s="100"/>
    </row>
    <row r="97" spans="3:16" ht="20.25">
      <c r="C97" s="156"/>
      <c r="D97" s="156"/>
      <c r="E97" s="156"/>
      <c r="F97" s="156"/>
      <c r="G97" s="156"/>
      <c r="H97" s="156"/>
      <c r="I97" s="156"/>
      <c r="J97" s="156"/>
      <c r="K97" s="156"/>
      <c r="L97" s="156"/>
      <c r="M97" s="156"/>
      <c r="N97" s="156"/>
      <c r="O97" s="100"/>
      <c r="P97" s="100"/>
    </row>
    <row r="98" spans="3:16" ht="20.25">
      <c r="C98" s="155"/>
      <c r="D98" s="155"/>
      <c r="E98" s="155"/>
      <c r="F98" s="155"/>
      <c r="G98" s="155"/>
      <c r="H98" s="155"/>
      <c r="I98" s="155"/>
      <c r="J98" s="155"/>
      <c r="K98" s="155"/>
      <c r="L98" s="155"/>
      <c r="M98" s="155"/>
      <c r="N98" s="155"/>
      <c r="O98" s="155"/>
      <c r="P98" s="155"/>
    </row>
    <row r="99" spans="4:16" ht="20.25">
      <c r="D99" s="303"/>
      <c r="E99" s="303"/>
      <c r="F99" s="303"/>
      <c r="G99" s="303"/>
      <c r="H99" s="303"/>
      <c r="I99" s="303"/>
      <c r="J99" s="304"/>
      <c r="K99" s="304"/>
      <c r="L99" s="304"/>
      <c r="M99" s="305"/>
      <c r="N99" s="305"/>
      <c r="O99" s="305"/>
      <c r="P99" s="305"/>
    </row>
    <row r="100" spans="3:16" ht="20.25">
      <c r="C100" s="306"/>
      <c r="D100" s="306"/>
      <c r="E100" s="306"/>
      <c r="F100" s="306"/>
      <c r="G100" s="306"/>
      <c r="H100" s="306"/>
      <c r="I100" s="306"/>
      <c r="J100" s="306"/>
      <c r="K100" s="306"/>
      <c r="L100" s="306"/>
      <c r="M100" s="306"/>
      <c r="N100" s="306"/>
      <c r="O100" s="306"/>
      <c r="P100" s="306"/>
    </row>
    <row r="101" spans="3:16" ht="20.25">
      <c r="C101" s="306"/>
      <c r="D101" s="306"/>
      <c r="E101" s="306"/>
      <c r="F101" s="306"/>
      <c r="G101" s="306"/>
      <c r="H101" s="306"/>
      <c r="I101" s="306"/>
      <c r="J101" s="306"/>
      <c r="K101" s="306"/>
      <c r="L101" s="306"/>
      <c r="M101" s="306"/>
      <c r="N101" s="306"/>
      <c r="O101" s="306"/>
      <c r="P101" s="306"/>
    </row>
    <row r="102" spans="3:16" ht="20.25">
      <c r="C102" s="306"/>
      <c r="D102" s="306"/>
      <c r="E102" s="306"/>
      <c r="F102" s="306"/>
      <c r="G102" s="306"/>
      <c r="H102" s="306"/>
      <c r="I102" s="306"/>
      <c r="J102" s="306"/>
      <c r="K102" s="306"/>
      <c r="L102" s="306"/>
      <c r="M102" s="306"/>
      <c r="N102" s="306"/>
      <c r="O102" s="306"/>
      <c r="P102" s="306"/>
    </row>
    <row r="103" spans="10:16" ht="20.25">
      <c r="J103" s="307"/>
      <c r="K103" s="307"/>
      <c r="L103" s="307"/>
      <c r="M103" s="307"/>
      <c r="N103" s="307"/>
      <c r="O103" s="307"/>
      <c r="P103" s="307"/>
    </row>
    <row r="106" spans="10:14" ht="20.25">
      <c r="J106" s="308"/>
      <c r="K106" s="308"/>
      <c r="L106" s="308"/>
      <c r="M106" s="308"/>
      <c r="N106" s="308"/>
    </row>
    <row r="107" spans="10:14" ht="20.25">
      <c r="J107" s="308"/>
      <c r="K107" s="308"/>
      <c r="L107" s="308"/>
      <c r="M107" s="308"/>
      <c r="N107" s="308"/>
    </row>
  </sheetData>
  <sheetProtection/>
  <mergeCells count="40">
    <mergeCell ref="D79:M79"/>
    <mergeCell ref="C81:L81"/>
    <mergeCell ref="C82:L82"/>
    <mergeCell ref="C83:M83"/>
    <mergeCell ref="D65:M65"/>
    <mergeCell ref="D67:M67"/>
    <mergeCell ref="D69:M69"/>
    <mergeCell ref="D72:M72"/>
    <mergeCell ref="D75:M75"/>
    <mergeCell ref="D77:M77"/>
    <mergeCell ref="C58:F58"/>
    <mergeCell ref="D43:F43"/>
    <mergeCell ref="D44:F44"/>
    <mergeCell ref="D45:F45"/>
    <mergeCell ref="D46:F46"/>
    <mergeCell ref="C47:F47"/>
    <mergeCell ref="C48:F48"/>
    <mergeCell ref="C49:F49"/>
    <mergeCell ref="C50:F50"/>
    <mergeCell ref="C52:F52"/>
    <mergeCell ref="C53:F53"/>
    <mergeCell ref="C54:F54"/>
    <mergeCell ref="C42:F42"/>
    <mergeCell ref="D22:F22"/>
    <mergeCell ref="D24:F24"/>
    <mergeCell ref="C31:F31"/>
    <mergeCell ref="C32:F32"/>
    <mergeCell ref="C33:F33"/>
    <mergeCell ref="D35:F35"/>
    <mergeCell ref="D36:F36"/>
    <mergeCell ref="C37:F37"/>
    <mergeCell ref="C38:F38"/>
    <mergeCell ref="C39:F39"/>
    <mergeCell ref="C40:F40"/>
    <mergeCell ref="C17:F17"/>
    <mergeCell ref="C6:M6"/>
    <mergeCell ref="O6:P6"/>
    <mergeCell ref="O7:P7"/>
    <mergeCell ref="C15:F15"/>
    <mergeCell ref="C16:F16"/>
  </mergeCells>
  <printOptions horizontalCentered="1"/>
  <pageMargins left="0" right="0" top="0.3937007874015748" bottom="0.2362204724409449" header="0.31496062992125984" footer="0.31496062992125984"/>
  <pageSetup fitToHeight="1" fitToWidth="1" horizontalDpi="300" verticalDpi="300" orientation="portrait"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O94"/>
  <sheetViews>
    <sheetView showGridLines="0" zoomScale="85" zoomScaleNormal="85" zoomScaleSheetLayoutView="70" zoomScalePageLayoutView="0" workbookViewId="0" topLeftCell="A1">
      <pane xSplit="5" ySplit="13" topLeftCell="F69" activePane="bottomRight" state="frozen"/>
      <selection pane="topLeft" activeCell="A1" sqref="A1"/>
      <selection pane="topRight" activeCell="F1" sqref="F1"/>
      <selection pane="bottomLeft" activeCell="A14" sqref="A14"/>
      <selection pane="bottomRight" activeCell="A53" sqref="A53"/>
    </sheetView>
  </sheetViews>
  <sheetFormatPr defaultColWidth="9.140625" defaultRowHeight="12.75"/>
  <cols>
    <col min="1" max="1" width="3.8515625" style="316" customWidth="1"/>
    <col min="2" max="2" width="6.28125" style="316" customWidth="1"/>
    <col min="3" max="3" width="5.7109375" style="316" customWidth="1"/>
    <col min="4" max="4" width="7.28125" style="316" customWidth="1"/>
    <col min="5" max="5" width="40.7109375" style="316" customWidth="1"/>
    <col min="6" max="6" width="13.421875" style="316" customWidth="1"/>
    <col min="7" max="7" width="16.8515625" style="316" customWidth="1"/>
    <col min="8" max="8" width="16.7109375" style="317" customWidth="1"/>
    <col min="9" max="9" width="11.421875" style="317" customWidth="1"/>
    <col min="10" max="10" width="12.28125" style="317" customWidth="1"/>
    <col min="11" max="11" width="16.7109375" style="317" customWidth="1"/>
    <col min="12" max="12" width="0.42578125" style="317" customWidth="1"/>
    <col min="13" max="13" width="9.8515625" style="316" customWidth="1"/>
    <col min="14" max="14" width="14.28125" style="316" bestFit="1" customWidth="1"/>
    <col min="15" max="15" width="7.140625" style="316" bestFit="1" customWidth="1"/>
    <col min="16" max="153" width="9.140625" style="316" customWidth="1"/>
    <col min="154" max="154" width="3.8515625" style="316" customWidth="1"/>
    <col min="155" max="155" width="6.28125" style="316" customWidth="1"/>
    <col min="156" max="156" width="5.7109375" style="316" customWidth="1"/>
    <col min="157" max="157" width="7.28125" style="316" customWidth="1"/>
    <col min="158" max="158" width="33.57421875" style="316" customWidth="1"/>
    <col min="159" max="160" width="17.8515625" style="316" customWidth="1"/>
    <col min="161" max="161" width="16.8515625" style="316" customWidth="1"/>
    <col min="162" max="162" width="17.8515625" style="316" customWidth="1"/>
    <col min="163" max="163" width="9.140625" style="316" hidden="1" customWidth="1"/>
    <col min="164" max="164" width="16.421875" style="316" customWidth="1"/>
    <col min="165" max="165" width="15.8515625" style="316" customWidth="1"/>
    <col min="166" max="16384" width="9.140625" style="316" customWidth="1"/>
  </cols>
  <sheetData>
    <row r="1" ht="14.25">
      <c r="L1" s="317" t="s">
        <v>25</v>
      </c>
    </row>
    <row r="3" spans="2:12" ht="15.75">
      <c r="B3" s="903" t="s">
        <v>26</v>
      </c>
      <c r="C3" s="903"/>
      <c r="D3" s="903"/>
      <c r="E3" s="903"/>
      <c r="F3" s="903"/>
      <c r="G3" s="903"/>
      <c r="H3" s="903"/>
      <c r="I3" s="903"/>
      <c r="J3" s="903"/>
      <c r="K3" s="903"/>
      <c r="L3" s="35"/>
    </row>
    <row r="4" spans="2:12" ht="15.75">
      <c r="B4" s="904" t="s">
        <v>121</v>
      </c>
      <c r="C4" s="904"/>
      <c r="D4" s="904"/>
      <c r="E4" s="904"/>
      <c r="F4" s="904"/>
      <c r="G4" s="904"/>
      <c r="H4" s="904"/>
      <c r="I4" s="904"/>
      <c r="J4" s="904"/>
      <c r="K4" s="904"/>
      <c r="L4" s="318"/>
    </row>
    <row r="5" spans="2:12" ht="15.75">
      <c r="B5" s="906" t="s">
        <v>283</v>
      </c>
      <c r="C5" s="906"/>
      <c r="D5" s="906"/>
      <c r="E5" s="906"/>
      <c r="F5" s="906"/>
      <c r="G5" s="906"/>
      <c r="H5" s="906"/>
      <c r="I5" s="906"/>
      <c r="J5" s="906"/>
      <c r="K5" s="906"/>
      <c r="L5" s="906"/>
    </row>
    <row r="6" spans="2:12" ht="15">
      <c r="B6" s="320"/>
      <c r="C6" s="320"/>
      <c r="D6" s="320"/>
      <c r="E6" s="320"/>
      <c r="F6" s="320"/>
      <c r="G6" s="320"/>
      <c r="H6" s="321"/>
      <c r="I6" s="321"/>
      <c r="J6" s="321"/>
      <c r="K6" s="322" t="s">
        <v>154</v>
      </c>
      <c r="L6" s="323"/>
    </row>
    <row r="7" spans="2:12" ht="15.75" customHeight="1">
      <c r="B7" s="324"/>
      <c r="C7" s="325"/>
      <c r="D7" s="325"/>
      <c r="E7" s="325"/>
      <c r="F7" s="901" t="s">
        <v>145</v>
      </c>
      <c r="G7" s="901"/>
      <c r="H7" s="901"/>
      <c r="I7" s="901"/>
      <c r="J7" s="901"/>
      <c r="K7" s="902"/>
      <c r="L7" s="202"/>
    </row>
    <row r="8" spans="2:12" ht="33.75" customHeight="1">
      <c r="B8" s="19" t="s">
        <v>19</v>
      </c>
      <c r="C8" s="311"/>
      <c r="D8" s="311"/>
      <c r="E8" s="311"/>
      <c r="F8" s="234" t="s">
        <v>27</v>
      </c>
      <c r="G8" s="246" t="s">
        <v>137</v>
      </c>
      <c r="H8" s="29" t="s">
        <v>138</v>
      </c>
      <c r="I8" s="684" t="s">
        <v>170</v>
      </c>
      <c r="J8" s="684" t="s">
        <v>170</v>
      </c>
      <c r="K8" s="170" t="s">
        <v>28</v>
      </c>
      <c r="L8" s="203"/>
    </row>
    <row r="9" spans="2:12" ht="14.25">
      <c r="B9" s="312"/>
      <c r="C9" s="313"/>
      <c r="D9" s="313"/>
      <c r="E9" s="313"/>
      <c r="F9" s="1" t="s">
        <v>1</v>
      </c>
      <c r="G9" s="1" t="s">
        <v>1</v>
      </c>
      <c r="H9" s="30" t="s">
        <v>1</v>
      </c>
      <c r="I9" s="685" t="s">
        <v>1</v>
      </c>
      <c r="J9" s="686" t="s">
        <v>1</v>
      </c>
      <c r="K9" s="171" t="s">
        <v>1</v>
      </c>
      <c r="L9" s="204"/>
    </row>
    <row r="10" spans="2:12" ht="13.5" customHeight="1">
      <c r="B10" s="312"/>
      <c r="C10" s="313"/>
      <c r="D10" s="313"/>
      <c r="E10" s="313"/>
      <c r="F10" s="454" t="s">
        <v>282</v>
      </c>
      <c r="G10" s="454" t="s">
        <v>167</v>
      </c>
      <c r="H10" s="2" t="s">
        <v>258</v>
      </c>
      <c r="I10" s="687" t="s">
        <v>282</v>
      </c>
      <c r="J10" s="687" t="s">
        <v>167</v>
      </c>
      <c r="K10" s="190" t="s">
        <v>236</v>
      </c>
      <c r="L10" s="190"/>
    </row>
    <row r="11" spans="2:12" ht="5.25" customHeight="1" hidden="1">
      <c r="B11" s="312"/>
      <c r="C11" s="313"/>
      <c r="D11" s="313"/>
      <c r="E11" s="313"/>
      <c r="F11" s="314"/>
      <c r="G11" s="315"/>
      <c r="H11" s="235"/>
      <c r="I11" s="688"/>
      <c r="J11" s="689"/>
      <c r="K11" s="191"/>
      <c r="L11" s="32"/>
    </row>
    <row r="12" spans="2:12" ht="14.25">
      <c r="B12" s="309"/>
      <c r="C12" s="310"/>
      <c r="D12" s="310"/>
      <c r="E12" s="310"/>
      <c r="F12" s="674" t="s">
        <v>17</v>
      </c>
      <c r="G12" s="674" t="s">
        <v>17</v>
      </c>
      <c r="H12" s="397" t="s">
        <v>17</v>
      </c>
      <c r="I12" s="674" t="s">
        <v>17</v>
      </c>
      <c r="J12" s="674" t="s">
        <v>17</v>
      </c>
      <c r="K12" s="397" t="s">
        <v>103</v>
      </c>
      <c r="L12" s="398"/>
    </row>
    <row r="13" spans="2:12" ht="6.75" customHeight="1">
      <c r="B13" s="327"/>
      <c r="C13" s="20"/>
      <c r="D13" s="20"/>
      <c r="E13" s="20"/>
      <c r="F13" s="241"/>
      <c r="G13" s="241"/>
      <c r="H13" s="328"/>
      <c r="I13" s="328"/>
      <c r="J13" s="329"/>
      <c r="K13" s="330"/>
      <c r="L13" s="331"/>
    </row>
    <row r="14" spans="2:12" ht="15">
      <c r="B14" s="333">
        <v>1</v>
      </c>
      <c r="C14" s="334" t="s">
        <v>29</v>
      </c>
      <c r="D14" s="20"/>
      <c r="E14" s="20"/>
      <c r="F14" s="241"/>
      <c r="G14" s="241"/>
      <c r="H14" s="335"/>
      <c r="I14" s="335"/>
      <c r="J14" s="336"/>
      <c r="K14" s="332"/>
      <c r="L14" s="331"/>
    </row>
    <row r="15" spans="2:12" ht="14.25">
      <c r="B15" s="327"/>
      <c r="C15" s="20"/>
      <c r="D15" s="20"/>
      <c r="E15" s="20"/>
      <c r="F15" s="241"/>
      <c r="G15" s="241"/>
      <c r="H15" s="335"/>
      <c r="I15" s="335"/>
      <c r="J15" s="336"/>
      <c r="K15" s="332"/>
      <c r="L15" s="331"/>
    </row>
    <row r="16" spans="2:14" ht="14.25">
      <c r="B16" s="327"/>
      <c r="C16" s="20" t="s">
        <v>2</v>
      </c>
      <c r="D16" s="20" t="s">
        <v>30</v>
      </c>
      <c r="E16" s="21" t="s">
        <v>33</v>
      </c>
      <c r="F16" s="243">
        <v>6091.17</v>
      </c>
      <c r="G16" s="243">
        <v>5944.859999999999</v>
      </c>
      <c r="H16" s="236">
        <v>5627.669999999999</v>
      </c>
      <c r="I16" s="236">
        <v>16048.89</v>
      </c>
      <c r="J16" s="22">
        <v>17928.69</v>
      </c>
      <c r="K16" s="192">
        <v>23679.13</v>
      </c>
      <c r="L16" s="192"/>
      <c r="M16" s="357"/>
      <c r="N16" s="699"/>
    </row>
    <row r="17" spans="2:12" ht="14.25">
      <c r="B17" s="327"/>
      <c r="C17" s="20"/>
      <c r="D17" s="20"/>
      <c r="E17" s="21" t="s">
        <v>55</v>
      </c>
      <c r="F17" s="243">
        <v>3752.6100000000015</v>
      </c>
      <c r="G17" s="243">
        <v>3320.45</v>
      </c>
      <c r="H17" s="236">
        <v>3930.63</v>
      </c>
      <c r="I17" s="236">
        <v>11062.080000000002</v>
      </c>
      <c r="J17" s="22">
        <v>9684.74</v>
      </c>
      <c r="K17" s="192">
        <v>12875.08</v>
      </c>
      <c r="L17" s="192"/>
    </row>
    <row r="18" spans="2:12" ht="14.25">
      <c r="B18" s="327"/>
      <c r="C18" s="20"/>
      <c r="D18" s="20"/>
      <c r="E18" s="20"/>
      <c r="F18" s="241"/>
      <c r="G18" s="241"/>
      <c r="H18" s="236"/>
      <c r="I18" s="236"/>
      <c r="J18" s="22"/>
      <c r="K18" s="192"/>
      <c r="L18" s="192"/>
    </row>
    <row r="19" spans="2:12" ht="15">
      <c r="B19" s="327"/>
      <c r="C19" s="20"/>
      <c r="D19" s="337" t="s">
        <v>56</v>
      </c>
      <c r="E19" s="20"/>
      <c r="F19" s="338">
        <v>9843.780000000002</v>
      </c>
      <c r="G19" s="339">
        <v>9265.309999999998</v>
      </c>
      <c r="H19" s="339">
        <v>9558.3</v>
      </c>
      <c r="I19" s="338">
        <v>27110.97</v>
      </c>
      <c r="J19" s="338">
        <v>27613.43</v>
      </c>
      <c r="K19" s="338">
        <v>36554.21</v>
      </c>
      <c r="L19" s="340"/>
    </row>
    <row r="20" spans="2:12" ht="5.25" customHeight="1">
      <c r="B20" s="327"/>
      <c r="C20" s="20"/>
      <c r="D20" s="342"/>
      <c r="E20" s="20"/>
      <c r="F20" s="241"/>
      <c r="G20" s="241"/>
      <c r="H20" s="236"/>
      <c r="I20" s="236"/>
      <c r="J20" s="22"/>
      <c r="K20" s="223"/>
      <c r="L20" s="192"/>
    </row>
    <row r="21" spans="2:12" ht="14.25">
      <c r="B21" s="327"/>
      <c r="C21" s="20" t="s">
        <v>3</v>
      </c>
      <c r="D21" s="20" t="s">
        <v>71</v>
      </c>
      <c r="E21" s="20"/>
      <c r="F21" s="243">
        <v>248.86999999999998</v>
      </c>
      <c r="G21" s="243">
        <v>574.2599999999999</v>
      </c>
      <c r="H21" s="22">
        <v>87.73</v>
      </c>
      <c r="I21" s="22">
        <v>361.52</v>
      </c>
      <c r="J21" s="22">
        <v>1431.6799999999998</v>
      </c>
      <c r="K21" s="193">
        <v>1926.4399999999998</v>
      </c>
      <c r="L21" s="193"/>
    </row>
    <row r="22" spans="2:12" ht="14.25">
      <c r="B22" s="327"/>
      <c r="C22" s="20" t="s">
        <v>4</v>
      </c>
      <c r="D22" s="23" t="s">
        <v>57</v>
      </c>
      <c r="E22" s="20"/>
      <c r="F22" s="243">
        <v>2694.2700000000004</v>
      </c>
      <c r="G22" s="243">
        <v>2258.870000000001</v>
      </c>
      <c r="H22" s="22">
        <v>3040.8499999999995</v>
      </c>
      <c r="I22" s="22">
        <v>9499.68</v>
      </c>
      <c r="J22" s="22">
        <v>8554.86</v>
      </c>
      <c r="K22" s="192">
        <v>10453.869999999999</v>
      </c>
      <c r="L22" s="192"/>
    </row>
    <row r="23" spans="2:12" ht="14.25">
      <c r="B23" s="327"/>
      <c r="C23" s="20" t="s">
        <v>5</v>
      </c>
      <c r="D23" s="23" t="s">
        <v>58</v>
      </c>
      <c r="E23" s="20"/>
      <c r="F23" s="243">
        <v>1477.534</v>
      </c>
      <c r="G23" s="243">
        <v>1555.3600000000006</v>
      </c>
      <c r="H23" s="22">
        <v>1458.6699999999996</v>
      </c>
      <c r="I23" s="22">
        <v>3962.644</v>
      </c>
      <c r="J23" s="22">
        <v>4648.31</v>
      </c>
      <c r="K23" s="192">
        <v>6107.179999999999</v>
      </c>
      <c r="L23" s="192"/>
    </row>
    <row r="24" spans="2:12" ht="14.25">
      <c r="B24" s="343"/>
      <c r="C24" s="24" t="s">
        <v>6</v>
      </c>
      <c r="D24" s="24" t="s">
        <v>49</v>
      </c>
      <c r="E24" s="24"/>
      <c r="F24" s="243">
        <v>616.1200000000001</v>
      </c>
      <c r="G24" s="243">
        <v>563.6899999999998</v>
      </c>
      <c r="H24" s="228">
        <v>579.59</v>
      </c>
      <c r="I24" s="22">
        <v>1752.39</v>
      </c>
      <c r="J24" s="22">
        <v>1627.09</v>
      </c>
      <c r="K24" s="22">
        <v>2202.77</v>
      </c>
      <c r="L24" s="346"/>
    </row>
    <row r="25" spans="2:12" ht="5.25" customHeight="1">
      <c r="B25" s="343"/>
      <c r="C25" s="24"/>
      <c r="D25" s="24"/>
      <c r="E25" s="24"/>
      <c r="F25" s="344"/>
      <c r="G25" s="281"/>
      <c r="H25" s="347"/>
      <c r="I25" s="347"/>
      <c r="J25" s="347"/>
      <c r="K25" s="348"/>
      <c r="L25" s="346"/>
    </row>
    <row r="26" spans="2:12" ht="15">
      <c r="B26" s="327"/>
      <c r="C26" s="20"/>
      <c r="D26" s="35" t="s">
        <v>59</v>
      </c>
      <c r="E26" s="20"/>
      <c r="F26" s="338">
        <v>14880.574000000004</v>
      </c>
      <c r="G26" s="338">
        <v>14217.49</v>
      </c>
      <c r="H26" s="338">
        <v>14725.139999999998</v>
      </c>
      <c r="I26" s="338">
        <v>42687.204</v>
      </c>
      <c r="J26" s="338">
        <v>43875.369999999995</v>
      </c>
      <c r="K26" s="338">
        <v>57244.47</v>
      </c>
      <c r="L26" s="340"/>
    </row>
    <row r="27" spans="2:12" ht="14.25">
      <c r="B27" s="327"/>
      <c r="C27" s="20"/>
      <c r="D27" s="20"/>
      <c r="E27" s="20"/>
      <c r="F27" s="241"/>
      <c r="G27" s="241"/>
      <c r="H27" s="236"/>
      <c r="I27" s="236"/>
      <c r="J27" s="22"/>
      <c r="K27" s="223"/>
      <c r="L27" s="192"/>
    </row>
    <row r="28" spans="2:12" ht="14.25">
      <c r="B28" s="327"/>
      <c r="C28" s="23" t="s">
        <v>60</v>
      </c>
      <c r="D28" s="20"/>
      <c r="E28" s="20"/>
      <c r="F28" s="863">
        <v>829.9300000000009</v>
      </c>
      <c r="G28" s="243">
        <v>997.1899999999996</v>
      </c>
      <c r="H28" s="238">
        <v>1649.997</v>
      </c>
      <c r="I28" s="236">
        <v>5134.994000000001</v>
      </c>
      <c r="J28" s="22">
        <v>5363.32</v>
      </c>
      <c r="K28" s="192">
        <v>6275.969999999999</v>
      </c>
      <c r="L28" s="192"/>
    </row>
    <row r="29" spans="2:12" ht="6" customHeight="1">
      <c r="B29" s="327"/>
      <c r="C29" s="20"/>
      <c r="D29" s="20"/>
      <c r="E29" s="20"/>
      <c r="F29" s="241"/>
      <c r="G29" s="241"/>
      <c r="H29" s="872"/>
      <c r="I29" s="349"/>
      <c r="J29" s="350"/>
      <c r="K29" s="351"/>
      <c r="L29" s="192"/>
    </row>
    <row r="30" spans="2:12" ht="15">
      <c r="B30" s="352" t="s">
        <v>120</v>
      </c>
      <c r="C30" s="325"/>
      <c r="D30" s="325"/>
      <c r="E30" s="325"/>
      <c r="F30" s="338">
        <v>14050.644000000004</v>
      </c>
      <c r="G30" s="338">
        <v>13220.3</v>
      </c>
      <c r="H30" s="384">
        <v>13075.142999999998</v>
      </c>
      <c r="I30" s="338">
        <v>37552.21</v>
      </c>
      <c r="J30" s="338">
        <v>38512.049999999996</v>
      </c>
      <c r="K30" s="338">
        <v>50968.5</v>
      </c>
      <c r="L30" s="340"/>
    </row>
    <row r="31" spans="2:12" ht="6" customHeight="1">
      <c r="B31" s="327"/>
      <c r="C31" s="20"/>
      <c r="D31" s="20"/>
      <c r="E31" s="20"/>
      <c r="F31" s="241"/>
      <c r="G31" s="241"/>
      <c r="H31" s="236"/>
      <c r="I31" s="236"/>
      <c r="J31" s="22"/>
      <c r="K31" s="223"/>
      <c r="L31" s="192"/>
    </row>
    <row r="32" spans="2:12" ht="15">
      <c r="B32" s="333">
        <v>2</v>
      </c>
      <c r="C32" s="334" t="s">
        <v>31</v>
      </c>
      <c r="D32" s="20"/>
      <c r="E32" s="20"/>
      <c r="F32" s="241"/>
      <c r="G32" s="241"/>
      <c r="H32" s="236"/>
      <c r="I32" s="236"/>
      <c r="J32" s="22"/>
      <c r="K32" s="223"/>
      <c r="L32" s="192"/>
    </row>
    <row r="33" spans="2:12" ht="14.25">
      <c r="B33" s="327"/>
      <c r="C33" s="20"/>
      <c r="D33" s="20"/>
      <c r="E33" s="20"/>
      <c r="F33" s="241"/>
      <c r="G33" s="241"/>
      <c r="H33" s="236"/>
      <c r="I33" s="236"/>
      <c r="J33" s="22"/>
      <c r="K33" s="223"/>
      <c r="L33" s="192"/>
    </row>
    <row r="34" spans="2:12" ht="14.25">
      <c r="B34" s="327"/>
      <c r="C34" s="20" t="s">
        <v>2</v>
      </c>
      <c r="D34" s="20" t="s">
        <v>30</v>
      </c>
      <c r="E34" s="21" t="s">
        <v>32</v>
      </c>
      <c r="F34" s="243">
        <v>3658.6500000000005</v>
      </c>
      <c r="G34" s="243">
        <v>4006.3900000000003</v>
      </c>
      <c r="H34" s="236">
        <v>3409.2</v>
      </c>
      <c r="I34" s="236">
        <v>9603.09</v>
      </c>
      <c r="J34" s="22">
        <v>12188.58</v>
      </c>
      <c r="K34" s="192">
        <v>15838.46</v>
      </c>
      <c r="L34" s="192"/>
    </row>
    <row r="35" spans="2:12" ht="14.25">
      <c r="B35" s="327"/>
      <c r="C35" s="20"/>
      <c r="D35" s="20"/>
      <c r="E35" s="21" t="s">
        <v>34</v>
      </c>
      <c r="F35" s="243">
        <v>243.17000000000002</v>
      </c>
      <c r="G35" s="243">
        <v>108.63999999999999</v>
      </c>
      <c r="H35" s="236">
        <v>282.85</v>
      </c>
      <c r="I35" s="236">
        <v>655.08</v>
      </c>
      <c r="J35" s="22">
        <v>280.57</v>
      </c>
      <c r="K35" s="192">
        <v>424.94</v>
      </c>
      <c r="L35" s="192"/>
    </row>
    <row r="36" spans="2:12" ht="8.25" customHeight="1">
      <c r="B36" s="327"/>
      <c r="C36" s="20"/>
      <c r="D36" s="20"/>
      <c r="E36" s="21"/>
      <c r="F36" s="240"/>
      <c r="G36" s="22"/>
      <c r="H36" s="236"/>
      <c r="I36" s="236"/>
      <c r="J36" s="22"/>
      <c r="K36" s="192"/>
      <c r="L36" s="192"/>
    </row>
    <row r="37" spans="2:12" ht="15">
      <c r="B37" s="327"/>
      <c r="C37" s="20"/>
      <c r="D37" s="337" t="s">
        <v>35</v>
      </c>
      <c r="E37" s="20"/>
      <c r="F37" s="338">
        <v>3901.8200000000006</v>
      </c>
      <c r="G37" s="339">
        <v>4115.030000000001</v>
      </c>
      <c r="H37" s="339">
        <v>3692.0499999999997</v>
      </c>
      <c r="I37" s="338">
        <v>10258.17</v>
      </c>
      <c r="J37" s="338">
        <v>12469.15</v>
      </c>
      <c r="K37" s="338">
        <v>16263.4</v>
      </c>
      <c r="L37" s="340"/>
    </row>
    <row r="38" spans="2:12" ht="10.5" customHeight="1">
      <c r="B38" s="327"/>
      <c r="C38" s="20"/>
      <c r="D38" s="20"/>
      <c r="E38" s="354"/>
      <c r="F38" s="244"/>
      <c r="G38" s="22"/>
      <c r="H38" s="236"/>
      <c r="I38" s="236"/>
      <c r="J38" s="22"/>
      <c r="K38" s="223"/>
      <c r="L38" s="192"/>
    </row>
    <row r="39" spans="2:12" ht="14.25">
      <c r="B39" s="327"/>
      <c r="C39" s="20" t="s">
        <v>3</v>
      </c>
      <c r="D39" s="20" t="s">
        <v>66</v>
      </c>
      <c r="E39" s="20"/>
      <c r="F39" s="243">
        <v>-72.25</v>
      </c>
      <c r="G39" s="243">
        <v>88.9</v>
      </c>
      <c r="H39" s="236">
        <v>-193.97000000000003</v>
      </c>
      <c r="I39" s="236">
        <v>-523.61</v>
      </c>
      <c r="J39" s="22">
        <v>115.73</v>
      </c>
      <c r="K39" s="192">
        <v>154</v>
      </c>
      <c r="L39" s="192"/>
    </row>
    <row r="40" spans="2:12" ht="14.25">
      <c r="B40" s="327"/>
      <c r="C40" s="20" t="s">
        <v>4</v>
      </c>
      <c r="D40" s="23" t="s">
        <v>37</v>
      </c>
      <c r="E40" s="20"/>
      <c r="F40" s="243">
        <v>284.2</v>
      </c>
      <c r="G40" s="243">
        <v>251.51000000000005</v>
      </c>
      <c r="H40" s="236">
        <v>270.27</v>
      </c>
      <c r="I40" s="236">
        <v>733.13</v>
      </c>
      <c r="J40" s="22">
        <v>702.69</v>
      </c>
      <c r="K40" s="192">
        <v>829.74</v>
      </c>
      <c r="L40" s="192"/>
    </row>
    <row r="41" spans="2:12" ht="14.25">
      <c r="B41" s="327"/>
      <c r="C41" s="20" t="s">
        <v>5</v>
      </c>
      <c r="D41" s="23" t="s">
        <v>38</v>
      </c>
      <c r="E41" s="20"/>
      <c r="F41" s="243">
        <v>285.03</v>
      </c>
      <c r="G41" s="243">
        <v>333.95000000000005</v>
      </c>
      <c r="H41" s="236">
        <v>330.28999999999996</v>
      </c>
      <c r="I41" s="236">
        <v>775.43</v>
      </c>
      <c r="J41" s="22">
        <v>1019.62</v>
      </c>
      <c r="K41" s="192">
        <v>1305.325</v>
      </c>
      <c r="L41" s="192"/>
    </row>
    <row r="42" spans="2:12" ht="22.5" customHeight="1">
      <c r="B42" s="327"/>
      <c r="C42" s="24" t="s">
        <v>6</v>
      </c>
      <c r="D42" s="24" t="s">
        <v>49</v>
      </c>
      <c r="E42" s="24"/>
      <c r="F42" s="402">
        <v>162.51000000000002</v>
      </c>
      <c r="G42" s="402">
        <v>65.15224939999999</v>
      </c>
      <c r="H42" s="348">
        <v>128.32999999999998</v>
      </c>
      <c r="I42" s="348">
        <v>406.3</v>
      </c>
      <c r="J42" s="433">
        <v>210.9822494</v>
      </c>
      <c r="K42" s="355">
        <v>290.95</v>
      </c>
      <c r="L42" s="346"/>
    </row>
    <row r="43" spans="2:15" ht="15">
      <c r="B43" s="327"/>
      <c r="C43" s="20"/>
      <c r="D43" s="342" t="s">
        <v>59</v>
      </c>
      <c r="E43" s="20"/>
      <c r="F43" s="338">
        <v>4561.31</v>
      </c>
      <c r="G43" s="338">
        <v>4854.5422494</v>
      </c>
      <c r="H43" s="338">
        <v>4226.969999999999</v>
      </c>
      <c r="I43" s="338">
        <v>11649.419999999998</v>
      </c>
      <c r="J43" s="384">
        <v>14518.1722494</v>
      </c>
      <c r="K43" s="338">
        <v>18843.415000000005</v>
      </c>
      <c r="L43" s="340"/>
      <c r="N43" s="353"/>
      <c r="O43" s="353"/>
    </row>
    <row r="44" spans="2:15" ht="14.25">
      <c r="B44" s="327"/>
      <c r="C44" s="20"/>
      <c r="D44" s="20"/>
      <c r="E44" s="20"/>
      <c r="F44" s="241"/>
      <c r="G44" s="22"/>
      <c r="H44" s="236"/>
      <c r="I44" s="236"/>
      <c r="J44" s="27"/>
      <c r="K44" s="223"/>
      <c r="L44" s="192"/>
      <c r="N44" s="353"/>
      <c r="O44" s="353"/>
    </row>
    <row r="45" spans="2:13" ht="14.25">
      <c r="B45" s="327"/>
      <c r="C45" s="24" t="s">
        <v>39</v>
      </c>
      <c r="D45" s="25" t="s">
        <v>40</v>
      </c>
      <c r="E45" s="26" t="s">
        <v>72</v>
      </c>
      <c r="F45" s="243">
        <v>12.610000000000003</v>
      </c>
      <c r="G45" s="243">
        <v>11.43</v>
      </c>
      <c r="H45" s="236">
        <v>13.27</v>
      </c>
      <c r="I45" s="236">
        <v>41.7</v>
      </c>
      <c r="J45" s="27">
        <v>40</v>
      </c>
      <c r="K45" s="194">
        <v>54.68</v>
      </c>
      <c r="L45" s="194"/>
      <c r="M45" s="357"/>
    </row>
    <row r="46" spans="2:14" s="358" customFormat="1" ht="28.5">
      <c r="B46" s="343"/>
      <c r="C46" s="24"/>
      <c r="D46" s="28" t="s">
        <v>70</v>
      </c>
      <c r="E46" s="26" t="s">
        <v>181</v>
      </c>
      <c r="F46" s="282">
        <v>-355.9147159078202</v>
      </c>
      <c r="G46" s="282">
        <v>-338.2488202816777</v>
      </c>
      <c r="H46" s="247">
        <v>-351.67664386528395</v>
      </c>
      <c r="I46" s="247">
        <v>-1298.1547159078227</v>
      </c>
      <c r="J46" s="247">
        <v>-936.8188202816777</v>
      </c>
      <c r="K46" s="195">
        <v>-1369.722178837148</v>
      </c>
      <c r="L46" s="195"/>
      <c r="M46" s="701"/>
      <c r="N46" s="701"/>
    </row>
    <row r="47" spans="2:13" s="358" customFormat="1" ht="14.25">
      <c r="B47" s="343"/>
      <c r="C47" s="24"/>
      <c r="D47" s="28" t="s">
        <v>128</v>
      </c>
      <c r="E47" s="26" t="s">
        <v>129</v>
      </c>
      <c r="F47" s="675">
        <v>0</v>
      </c>
      <c r="G47" s="675">
        <v>132.11</v>
      </c>
      <c r="H47" s="237">
        <v>0</v>
      </c>
      <c r="I47" s="237">
        <v>0</v>
      </c>
      <c r="J47" s="443">
        <v>132.11</v>
      </c>
      <c r="K47" s="237">
        <v>132.11</v>
      </c>
      <c r="L47" s="195"/>
      <c r="M47" s="701"/>
    </row>
    <row r="48" spans="2:12" ht="7.5" customHeight="1">
      <c r="B48" s="327"/>
      <c r="C48" s="20"/>
      <c r="D48" s="20"/>
      <c r="E48" s="20"/>
      <c r="F48" s="241"/>
      <c r="G48" s="241"/>
      <c r="H48" s="359"/>
      <c r="I48" s="360"/>
      <c r="J48" s="444"/>
      <c r="K48" s="361"/>
      <c r="L48" s="195"/>
    </row>
    <row r="49" spans="2:15" ht="15">
      <c r="B49" s="352" t="s">
        <v>41</v>
      </c>
      <c r="C49" s="325"/>
      <c r="D49" s="325"/>
      <c r="E49" s="325"/>
      <c r="F49" s="862">
        <v>4904.610000000008</v>
      </c>
      <c r="G49" s="339">
        <v>5049.252249399997</v>
      </c>
      <c r="H49" s="339">
        <v>4565.376643865284</v>
      </c>
      <c r="I49" s="683">
        <v>12905.87000000001</v>
      </c>
      <c r="J49" s="445">
        <v>15282.882249399998</v>
      </c>
      <c r="K49" s="364">
        <v>20026.354117967996</v>
      </c>
      <c r="L49" s="340"/>
      <c r="M49" s="700"/>
      <c r="N49" s="353"/>
      <c r="O49" s="451"/>
    </row>
    <row r="50" spans="2:12" s="372" customFormat="1" ht="2.25" customHeight="1" hidden="1">
      <c r="B50" s="365"/>
      <c r="C50" s="366"/>
      <c r="D50" s="366"/>
      <c r="E50" s="366"/>
      <c r="F50" s="367"/>
      <c r="G50" s="367"/>
      <c r="H50" s="368"/>
      <c r="I50" s="368"/>
      <c r="J50" s="446"/>
      <c r="K50" s="370"/>
      <c r="L50" s="370"/>
    </row>
    <row r="51" spans="2:13" ht="8.25" customHeight="1">
      <c r="B51" s="327"/>
      <c r="C51" s="20"/>
      <c r="D51" s="20"/>
      <c r="E51" s="20"/>
      <c r="F51" s="241"/>
      <c r="G51" s="241"/>
      <c r="H51" s="373"/>
      <c r="I51" s="373"/>
      <c r="J51" s="380"/>
      <c r="K51" s="375"/>
      <c r="L51" s="375"/>
      <c r="M51" s="357"/>
    </row>
    <row r="52" spans="2:15" ht="15">
      <c r="B52" s="333">
        <v>3</v>
      </c>
      <c r="C52" s="35" t="s">
        <v>101</v>
      </c>
      <c r="D52" s="20"/>
      <c r="E52" s="20"/>
      <c r="F52" s="241"/>
      <c r="G52" s="244"/>
      <c r="H52" s="401"/>
      <c r="I52" s="401"/>
      <c r="J52" s="380"/>
      <c r="K52" s="375"/>
      <c r="L52" s="375"/>
      <c r="M52" s="451"/>
      <c r="O52" s="451"/>
    </row>
    <row r="53" spans="2:12" ht="14.25">
      <c r="B53" s="327"/>
      <c r="C53" s="20"/>
      <c r="D53" s="20"/>
      <c r="E53" s="20"/>
      <c r="F53" s="241"/>
      <c r="G53" s="241"/>
      <c r="H53" s="377"/>
      <c r="I53" s="377"/>
      <c r="J53" s="447"/>
      <c r="K53" s="375"/>
      <c r="L53" s="375"/>
    </row>
    <row r="54" spans="2:12" ht="14.25">
      <c r="B54" s="327"/>
      <c r="C54" s="20" t="s">
        <v>2</v>
      </c>
      <c r="D54" s="20" t="s">
        <v>30</v>
      </c>
      <c r="E54" s="21" t="s">
        <v>32</v>
      </c>
      <c r="F54" s="243">
        <v>7556.3</v>
      </c>
      <c r="G54" s="27">
        <v>8594.5</v>
      </c>
      <c r="H54" s="238">
        <v>7936.36</v>
      </c>
      <c r="I54" s="238">
        <v>7556.3</v>
      </c>
      <c r="J54" s="27">
        <v>8594.5</v>
      </c>
      <c r="K54" s="196">
        <v>7483.78</v>
      </c>
      <c r="L54" s="196"/>
    </row>
    <row r="55" spans="2:12" ht="14.25">
      <c r="B55" s="327"/>
      <c r="C55" s="20"/>
      <c r="D55" s="20"/>
      <c r="E55" s="21" t="s">
        <v>34</v>
      </c>
      <c r="F55" s="243">
        <v>12056.56</v>
      </c>
      <c r="G55" s="27">
        <v>9153.51</v>
      </c>
      <c r="H55" s="238">
        <v>12766.95</v>
      </c>
      <c r="I55" s="238">
        <v>12056.56</v>
      </c>
      <c r="J55" s="27">
        <v>9153.51</v>
      </c>
      <c r="K55" s="196">
        <v>8809.78</v>
      </c>
      <c r="L55" s="196"/>
    </row>
    <row r="56" spans="2:12" ht="8.25" customHeight="1">
      <c r="B56" s="327"/>
      <c r="C56" s="20"/>
      <c r="D56" s="20"/>
      <c r="E56" s="21"/>
      <c r="F56" s="240"/>
      <c r="G56" s="22"/>
      <c r="H56" s="236"/>
      <c r="I56" s="236"/>
      <c r="J56" s="27"/>
      <c r="K56" s="196"/>
      <c r="L56" s="196"/>
    </row>
    <row r="57" spans="2:12" ht="15">
      <c r="B57" s="327"/>
      <c r="C57" s="20"/>
      <c r="D57" s="337" t="s">
        <v>35</v>
      </c>
      <c r="E57" s="20"/>
      <c r="F57" s="338">
        <v>19612.86</v>
      </c>
      <c r="G57" s="338">
        <v>17748.010000000002</v>
      </c>
      <c r="H57" s="339">
        <v>20703.31</v>
      </c>
      <c r="I57" s="338">
        <v>19612.86</v>
      </c>
      <c r="J57" s="384">
        <v>17748.010000000002</v>
      </c>
      <c r="K57" s="338">
        <v>16293.560000000001</v>
      </c>
      <c r="L57" s="340"/>
    </row>
    <row r="58" spans="2:12" ht="14.25">
      <c r="B58" s="327"/>
      <c r="C58" s="20"/>
      <c r="D58" s="20"/>
      <c r="E58" s="20"/>
      <c r="F58" s="241"/>
      <c r="G58" s="374"/>
      <c r="H58" s="373"/>
      <c r="I58" s="373"/>
      <c r="J58" s="380"/>
      <c r="K58" s="375"/>
      <c r="L58" s="375"/>
    </row>
    <row r="59" spans="2:12" ht="14.25">
      <c r="B59" s="327"/>
      <c r="C59" s="20" t="s">
        <v>3</v>
      </c>
      <c r="D59" s="20" t="s">
        <v>36</v>
      </c>
      <c r="E59" s="20"/>
      <c r="F59" s="244">
        <v>7562.8873204</v>
      </c>
      <c r="G59" s="27">
        <v>7527.6873204</v>
      </c>
      <c r="H59" s="236">
        <v>7538.0473204</v>
      </c>
      <c r="I59" s="236">
        <v>7562.8873204</v>
      </c>
      <c r="J59" s="27">
        <v>7527.6873204</v>
      </c>
      <c r="K59" s="192">
        <v>7563.117320400001</v>
      </c>
      <c r="L59" s="192"/>
    </row>
    <row r="60" spans="2:12" ht="14.25">
      <c r="B60" s="327"/>
      <c r="C60" s="20" t="s">
        <v>4</v>
      </c>
      <c r="D60" s="23" t="s">
        <v>37</v>
      </c>
      <c r="E60" s="20"/>
      <c r="F60" s="244">
        <v>4551.3347066</v>
      </c>
      <c r="G60" s="27">
        <v>4096.0247066</v>
      </c>
      <c r="H60" s="236">
        <v>3956.9347066</v>
      </c>
      <c r="I60" s="236">
        <v>4551.3347066</v>
      </c>
      <c r="J60" s="27">
        <v>4096.0247066</v>
      </c>
      <c r="K60" s="192">
        <v>4333.5547066</v>
      </c>
      <c r="L60" s="192"/>
    </row>
    <row r="61" spans="2:12" ht="14.25">
      <c r="B61" s="327"/>
      <c r="C61" s="20" t="s">
        <v>5</v>
      </c>
      <c r="D61" s="23" t="s">
        <v>38</v>
      </c>
      <c r="E61" s="20"/>
      <c r="F61" s="244">
        <v>7242.86</v>
      </c>
      <c r="G61" s="27">
        <v>6925.15</v>
      </c>
      <c r="H61" s="236">
        <v>7251.64</v>
      </c>
      <c r="I61" s="236">
        <v>7242.86</v>
      </c>
      <c r="J61" s="27">
        <v>6925.15</v>
      </c>
      <c r="K61" s="192">
        <v>6816.9</v>
      </c>
      <c r="L61" s="192"/>
    </row>
    <row r="62" spans="2:12" ht="14.25">
      <c r="B62" s="327"/>
      <c r="C62" s="20" t="s">
        <v>6</v>
      </c>
      <c r="D62" s="20" t="s">
        <v>49</v>
      </c>
      <c r="E62" s="20"/>
      <c r="F62" s="244">
        <v>1605.3698</v>
      </c>
      <c r="G62" s="27">
        <v>1525.0620494</v>
      </c>
      <c r="H62" s="236">
        <v>1564.0598</v>
      </c>
      <c r="I62" s="236">
        <v>1605.3698</v>
      </c>
      <c r="J62" s="27">
        <v>1525.0620494</v>
      </c>
      <c r="K62" s="192">
        <v>1601.9098</v>
      </c>
      <c r="L62" s="192"/>
    </row>
    <row r="63" spans="2:12" ht="15">
      <c r="B63" s="327"/>
      <c r="C63" s="20"/>
      <c r="D63" s="35" t="s">
        <v>77</v>
      </c>
      <c r="E63" s="20"/>
      <c r="F63" s="34">
        <v>40575.311827</v>
      </c>
      <c r="G63" s="34">
        <v>37821.93407640001</v>
      </c>
      <c r="H63" s="34">
        <v>41013.991827000005</v>
      </c>
      <c r="I63" s="34">
        <v>40575.311827</v>
      </c>
      <c r="J63" s="448">
        <v>37821.93407640001</v>
      </c>
      <c r="K63" s="34">
        <v>36609.041827</v>
      </c>
      <c r="L63" s="205"/>
    </row>
    <row r="64" spans="2:12" ht="14.25">
      <c r="B64" s="327"/>
      <c r="C64" s="20"/>
      <c r="D64" s="20"/>
      <c r="E64" s="20"/>
      <c r="F64" s="22"/>
      <c r="G64" s="22"/>
      <c r="H64" s="236"/>
      <c r="I64" s="236"/>
      <c r="J64" s="27"/>
      <c r="K64" s="192"/>
      <c r="L64" s="192"/>
    </row>
    <row r="65" spans="2:14" ht="14.25">
      <c r="B65" s="327"/>
      <c r="C65" s="20"/>
      <c r="D65" s="20" t="s">
        <v>75</v>
      </c>
      <c r="E65" s="20"/>
      <c r="F65" s="27">
        <v>35911.198173</v>
      </c>
      <c r="G65" s="27">
        <v>37241.088173</v>
      </c>
      <c r="H65" s="238">
        <v>32383.488173000005</v>
      </c>
      <c r="I65" s="27">
        <v>35911.198173</v>
      </c>
      <c r="J65" s="27">
        <v>37241.088173</v>
      </c>
      <c r="K65" s="196">
        <v>40757.99817300001</v>
      </c>
      <c r="L65" s="192"/>
      <c r="N65" s="357"/>
    </row>
    <row r="66" spans="2:12" ht="9" customHeight="1">
      <c r="B66" s="327"/>
      <c r="C66" s="20"/>
      <c r="D66" s="20"/>
      <c r="E66" s="20"/>
      <c r="F66" s="248"/>
      <c r="G66" s="380"/>
      <c r="H66" s="381"/>
      <c r="I66" s="381"/>
      <c r="J66" s="380"/>
      <c r="K66" s="382"/>
      <c r="L66" s="375"/>
    </row>
    <row r="67" spans="2:15" ht="15">
      <c r="B67" s="696" t="s">
        <v>76</v>
      </c>
      <c r="C67" s="325"/>
      <c r="D67" s="325"/>
      <c r="E67" s="697"/>
      <c r="F67" s="384">
        <v>76486.51</v>
      </c>
      <c r="G67" s="384">
        <v>75063.0222494</v>
      </c>
      <c r="H67" s="385">
        <v>73397.48000000001</v>
      </c>
      <c r="I67" s="385">
        <v>76486.51</v>
      </c>
      <c r="J67" s="384">
        <v>75063.0222494</v>
      </c>
      <c r="K67" s="386">
        <v>77367.04000000001</v>
      </c>
      <c r="L67" s="340"/>
      <c r="N67" s="357"/>
      <c r="O67" s="353"/>
    </row>
    <row r="68" spans="2:12" s="372" customFormat="1" ht="1.5" customHeight="1">
      <c r="B68" s="365"/>
      <c r="C68" s="366"/>
      <c r="D68" s="366"/>
      <c r="E68" s="366"/>
      <c r="F68" s="367"/>
      <c r="G68" s="367"/>
      <c r="H68" s="368"/>
      <c r="I68" s="368"/>
      <c r="J68" s="446"/>
      <c r="K68" s="370"/>
      <c r="L68" s="370"/>
    </row>
    <row r="69" spans="2:12" ht="5.25" customHeight="1">
      <c r="B69" s="327"/>
      <c r="C69" s="20"/>
      <c r="D69" s="20"/>
      <c r="E69" s="20"/>
      <c r="F69" s="241"/>
      <c r="G69" s="241"/>
      <c r="H69" s="373"/>
      <c r="I69" s="373"/>
      <c r="J69" s="380"/>
      <c r="K69" s="375"/>
      <c r="L69" s="375"/>
    </row>
    <row r="70" spans="2:12" ht="15">
      <c r="B70" s="333">
        <v>4</v>
      </c>
      <c r="C70" s="35" t="s">
        <v>102</v>
      </c>
      <c r="D70" s="20"/>
      <c r="E70" s="20"/>
      <c r="F70" s="241"/>
      <c r="G70" s="241"/>
      <c r="H70" s="373"/>
      <c r="I70" s="373"/>
      <c r="J70" s="380"/>
      <c r="K70" s="375"/>
      <c r="L70" s="375"/>
    </row>
    <row r="71" spans="2:12" ht="14.25">
      <c r="B71" s="327"/>
      <c r="C71" s="20"/>
      <c r="D71" s="20"/>
      <c r="E71" s="20"/>
      <c r="F71" s="241"/>
      <c r="G71" s="241"/>
      <c r="H71" s="377"/>
      <c r="I71" s="377"/>
      <c r="J71" s="447"/>
      <c r="K71" s="375"/>
      <c r="L71" s="375"/>
    </row>
    <row r="72" spans="2:12" ht="14.25">
      <c r="B72" s="327"/>
      <c r="C72" s="20" t="s">
        <v>2</v>
      </c>
      <c r="D72" s="20" t="s">
        <v>30</v>
      </c>
      <c r="E72" s="21" t="s">
        <v>32</v>
      </c>
      <c r="F72" s="243">
        <v>4792.46</v>
      </c>
      <c r="G72" s="27">
        <v>4686.26</v>
      </c>
      <c r="H72" s="238">
        <v>4353.84</v>
      </c>
      <c r="I72" s="238">
        <v>4792.46</v>
      </c>
      <c r="J72" s="27">
        <v>4686.26</v>
      </c>
      <c r="K72" s="196">
        <v>4148.85</v>
      </c>
      <c r="L72" s="196"/>
    </row>
    <row r="73" spans="2:12" ht="14.25">
      <c r="B73" s="327"/>
      <c r="C73" s="20"/>
      <c r="D73" s="20"/>
      <c r="E73" s="21" t="s">
        <v>34</v>
      </c>
      <c r="F73" s="243">
        <v>2611.32</v>
      </c>
      <c r="G73" s="27">
        <v>2194.47</v>
      </c>
      <c r="H73" s="238">
        <v>2519.51</v>
      </c>
      <c r="I73" s="238">
        <v>2611.32</v>
      </c>
      <c r="J73" s="27">
        <v>2194.47</v>
      </c>
      <c r="K73" s="196">
        <v>2122.96</v>
      </c>
      <c r="L73" s="196"/>
    </row>
    <row r="74" spans="2:12" ht="14.25">
      <c r="B74" s="327"/>
      <c r="C74" s="20"/>
      <c r="D74" s="20"/>
      <c r="E74" s="21"/>
      <c r="F74" s="240"/>
      <c r="G74" s="22"/>
      <c r="H74" s="236"/>
      <c r="I74" s="236"/>
      <c r="J74" s="27"/>
      <c r="K74" s="196"/>
      <c r="L74" s="196"/>
    </row>
    <row r="75" spans="2:12" ht="15">
      <c r="B75" s="327"/>
      <c r="C75" s="20"/>
      <c r="D75" s="337" t="s">
        <v>35</v>
      </c>
      <c r="E75" s="20"/>
      <c r="F75" s="338">
        <v>7403.780000000001</v>
      </c>
      <c r="G75" s="338">
        <v>6880.73</v>
      </c>
      <c r="H75" s="338">
        <v>6873.35</v>
      </c>
      <c r="I75" s="338">
        <v>7403.780000000001</v>
      </c>
      <c r="J75" s="384">
        <v>6880.73</v>
      </c>
      <c r="K75" s="338">
        <v>6271.81</v>
      </c>
      <c r="L75" s="340"/>
    </row>
    <row r="76" spans="2:12" ht="14.25">
      <c r="B76" s="327"/>
      <c r="C76" s="20"/>
      <c r="D76" s="20"/>
      <c r="E76" s="20"/>
      <c r="F76" s="241"/>
      <c r="G76" s="374"/>
      <c r="H76" s="373"/>
      <c r="I76" s="373"/>
      <c r="J76" s="380"/>
      <c r="K76" s="375"/>
      <c r="L76" s="375"/>
    </row>
    <row r="77" spans="2:12" ht="14.25">
      <c r="B77" s="327"/>
      <c r="C77" s="20" t="s">
        <v>3</v>
      </c>
      <c r="D77" s="20" t="s">
        <v>36</v>
      </c>
      <c r="E77" s="20"/>
      <c r="F77" s="244">
        <v>750.39</v>
      </c>
      <c r="G77" s="27">
        <v>912.55</v>
      </c>
      <c r="H77" s="236">
        <v>743.97</v>
      </c>
      <c r="I77" s="236">
        <v>750.39</v>
      </c>
      <c r="J77" s="27">
        <v>912.55</v>
      </c>
      <c r="K77" s="192">
        <v>830.17</v>
      </c>
      <c r="L77" s="192"/>
    </row>
    <row r="78" spans="2:12" ht="14.25">
      <c r="B78" s="327"/>
      <c r="C78" s="20" t="s">
        <v>4</v>
      </c>
      <c r="D78" s="23" t="s">
        <v>37</v>
      </c>
      <c r="E78" s="20"/>
      <c r="F78" s="244">
        <v>829.07</v>
      </c>
      <c r="G78" s="27">
        <v>662.8</v>
      </c>
      <c r="H78" s="236">
        <v>961.53</v>
      </c>
      <c r="I78" s="236">
        <v>829.07</v>
      </c>
      <c r="J78" s="27">
        <v>662.8</v>
      </c>
      <c r="K78" s="192">
        <v>972.06</v>
      </c>
      <c r="L78" s="192"/>
    </row>
    <row r="79" spans="2:12" ht="14.25">
      <c r="B79" s="327"/>
      <c r="C79" s="20" t="s">
        <v>5</v>
      </c>
      <c r="D79" s="23" t="s">
        <v>38</v>
      </c>
      <c r="E79" s="20"/>
      <c r="F79" s="244">
        <v>1017.63</v>
      </c>
      <c r="G79" s="27">
        <v>795.65</v>
      </c>
      <c r="H79" s="236">
        <v>968.4</v>
      </c>
      <c r="I79" s="236">
        <v>1017.63</v>
      </c>
      <c r="J79" s="27">
        <v>795.65</v>
      </c>
      <c r="K79" s="192">
        <v>764.12</v>
      </c>
      <c r="L79" s="192"/>
    </row>
    <row r="80" spans="2:12" ht="14.25">
      <c r="B80" s="327"/>
      <c r="C80" s="20" t="s">
        <v>6</v>
      </c>
      <c r="D80" s="20" t="s">
        <v>49</v>
      </c>
      <c r="E80" s="20"/>
      <c r="F80" s="244">
        <v>393.3</v>
      </c>
      <c r="G80" s="27">
        <v>366.2</v>
      </c>
      <c r="H80" s="239">
        <v>356.55</v>
      </c>
      <c r="I80" s="239">
        <v>393.3</v>
      </c>
      <c r="J80" s="449">
        <v>366.2</v>
      </c>
      <c r="K80" s="197">
        <v>375.72</v>
      </c>
      <c r="L80" s="197"/>
    </row>
    <row r="81" spans="2:12" ht="15">
      <c r="B81" s="327"/>
      <c r="C81" s="20"/>
      <c r="D81" s="35" t="s">
        <v>77</v>
      </c>
      <c r="E81" s="20"/>
      <c r="F81" s="242">
        <v>10394.17</v>
      </c>
      <c r="G81" s="242">
        <v>9617.93</v>
      </c>
      <c r="H81" s="242">
        <v>9903.8</v>
      </c>
      <c r="I81" s="242">
        <v>10394.17</v>
      </c>
      <c r="J81" s="448">
        <v>9617.93</v>
      </c>
      <c r="K81" s="242">
        <v>9213.880000000001</v>
      </c>
      <c r="L81" s="205"/>
    </row>
    <row r="82" spans="2:12" ht="14.25">
      <c r="B82" s="327"/>
      <c r="C82" s="20"/>
      <c r="D82" s="20"/>
      <c r="E82" s="20"/>
      <c r="F82" s="248"/>
      <c r="G82" s="27"/>
      <c r="H82" s="238"/>
      <c r="I82" s="238"/>
      <c r="J82" s="27"/>
      <c r="K82" s="192"/>
      <c r="L82" s="192"/>
    </row>
    <row r="83" spans="2:12" ht="14.25">
      <c r="B83" s="327"/>
      <c r="C83" s="20"/>
      <c r="D83" s="20" t="s">
        <v>78</v>
      </c>
      <c r="E83" s="20"/>
      <c r="F83" s="27">
        <v>2899.869999999999</v>
      </c>
      <c r="G83" s="27">
        <v>2941.779999999999</v>
      </c>
      <c r="H83" s="238">
        <v>3936.923999999999</v>
      </c>
      <c r="I83" s="27">
        <v>2899.869999999999</v>
      </c>
      <c r="J83" s="27">
        <v>2941.779999999999</v>
      </c>
      <c r="K83" s="22">
        <v>2502.4300000000003</v>
      </c>
      <c r="L83" s="192"/>
    </row>
    <row r="84" spans="2:12" ht="14.25">
      <c r="B84" s="327"/>
      <c r="C84" s="20"/>
      <c r="D84" s="20"/>
      <c r="E84" s="20"/>
      <c r="F84" s="241"/>
      <c r="G84" s="374"/>
      <c r="H84" s="373"/>
      <c r="I84" s="373"/>
      <c r="J84" s="374"/>
      <c r="K84" s="375"/>
      <c r="L84" s="375"/>
    </row>
    <row r="85" spans="2:15" ht="15">
      <c r="B85" s="352" t="s">
        <v>79</v>
      </c>
      <c r="C85" s="383"/>
      <c r="D85" s="324"/>
      <c r="E85" s="325"/>
      <c r="F85" s="384">
        <v>13294.039999999999</v>
      </c>
      <c r="G85" s="384">
        <v>12559.71</v>
      </c>
      <c r="H85" s="385">
        <v>13840.723999999998</v>
      </c>
      <c r="I85" s="385">
        <v>13294.039999999999</v>
      </c>
      <c r="J85" s="384">
        <v>12559.71</v>
      </c>
      <c r="K85" s="338">
        <v>11716.310000000001</v>
      </c>
      <c r="L85" s="387"/>
      <c r="N85" s="357"/>
      <c r="O85" s="353"/>
    </row>
    <row r="86" spans="2:12" ht="2.25" customHeight="1">
      <c r="B86" s="450"/>
      <c r="C86" s="20"/>
      <c r="D86" s="20"/>
      <c r="E86" s="20"/>
      <c r="F86" s="20"/>
      <c r="G86" s="20"/>
      <c r="H86" s="389"/>
      <c r="I86" s="389"/>
      <c r="J86" s="389"/>
      <c r="K86" s="390"/>
      <c r="L86" s="388"/>
    </row>
    <row r="87" spans="2:12" s="372" customFormat="1" ht="3.75" customHeight="1">
      <c r="B87" s="453"/>
      <c r="C87" s="453"/>
      <c r="D87" s="453"/>
      <c r="E87" s="453"/>
      <c r="F87" s="453"/>
      <c r="G87" s="453"/>
      <c r="H87" s="453"/>
      <c r="I87" s="679"/>
      <c r="J87" s="453"/>
      <c r="K87" s="453"/>
      <c r="L87" s="371"/>
    </row>
    <row r="88" spans="2:12" ht="60.75" customHeight="1">
      <c r="B88" s="905" t="s">
        <v>182</v>
      </c>
      <c r="C88" s="905"/>
      <c r="D88" s="905"/>
      <c r="E88" s="905"/>
      <c r="F88" s="905"/>
      <c r="G88" s="905"/>
      <c r="H88" s="905"/>
      <c r="I88" s="905"/>
      <c r="J88" s="905"/>
      <c r="K88" s="905"/>
      <c r="L88" s="323"/>
    </row>
    <row r="89" spans="2:12" s="392" customFormat="1" ht="6" customHeight="1">
      <c r="B89" s="393"/>
      <c r="C89" s="393"/>
      <c r="D89" s="393"/>
      <c r="E89" s="393"/>
      <c r="F89" s="393"/>
      <c r="G89" s="393"/>
      <c r="H89" s="394"/>
      <c r="I89" s="394"/>
      <c r="J89" s="394"/>
      <c r="K89" s="394"/>
      <c r="L89" s="394"/>
    </row>
    <row r="90" ht="14.25">
      <c r="B90" s="372"/>
    </row>
    <row r="92" spans="6:13" ht="14.25">
      <c r="F92" s="395"/>
      <c r="G92" s="395"/>
      <c r="H92" s="395"/>
      <c r="I92" s="395"/>
      <c r="J92" s="395"/>
      <c r="K92" s="395"/>
      <c r="M92" s="353"/>
    </row>
    <row r="94" spans="6:11" ht="14.25">
      <c r="F94" s="396"/>
      <c r="G94" s="396"/>
      <c r="H94" s="396"/>
      <c r="I94" s="396"/>
      <c r="J94" s="396"/>
      <c r="K94" s="396"/>
    </row>
  </sheetData>
  <sheetProtection/>
  <mergeCells count="5">
    <mergeCell ref="F7:K7"/>
    <mergeCell ref="B3:K3"/>
    <mergeCell ref="B4:K4"/>
    <mergeCell ref="B88:K88"/>
    <mergeCell ref="B5:L5"/>
  </mergeCells>
  <printOptions horizontalCentered="1" verticalCentered="1"/>
  <pageMargins left="0" right="0" top="0.2362204724409449" bottom="0.2362204724409449" header="0.31496062992125984" footer="0.31496062992125984"/>
  <pageSetup fitToHeight="1" fitToWidth="1"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B1:Q95"/>
  <sheetViews>
    <sheetView showGridLines="0" zoomScale="85" zoomScaleNormal="85" zoomScaleSheetLayoutView="70" zoomScalePageLayoutView="0" workbookViewId="0" topLeftCell="A1">
      <pane xSplit="5" ySplit="13" topLeftCell="F29" activePane="bottomRight" state="frozen"/>
      <selection pane="topLeft" activeCell="A1" sqref="A1"/>
      <selection pane="topRight" activeCell="F1" sqref="F1"/>
      <selection pane="bottomLeft" activeCell="A14" sqref="A14"/>
      <selection pane="bottomRight" activeCell="E45" sqref="E45"/>
    </sheetView>
  </sheetViews>
  <sheetFormatPr defaultColWidth="9.140625" defaultRowHeight="12.75"/>
  <cols>
    <col min="1" max="1" width="3.8515625" style="316" customWidth="1"/>
    <col min="2" max="2" width="6.28125" style="316" customWidth="1"/>
    <col min="3" max="3" width="5.7109375" style="316" customWidth="1"/>
    <col min="4" max="4" width="7.28125" style="316" customWidth="1"/>
    <col min="5" max="5" width="40.7109375" style="316" customWidth="1"/>
    <col min="6" max="6" width="12.8515625" style="316" customWidth="1"/>
    <col min="7" max="7" width="16.8515625" style="316" customWidth="1"/>
    <col min="8" max="8" width="14.421875" style="317" customWidth="1"/>
    <col min="9" max="9" width="13.421875" style="317" customWidth="1"/>
    <col min="10" max="10" width="12.28125" style="317" customWidth="1"/>
    <col min="11" max="11" width="13.8515625" style="317" customWidth="1"/>
    <col min="12" max="12" width="0.42578125" style="317" customWidth="1"/>
    <col min="13" max="13" width="4.8515625" style="317" customWidth="1"/>
    <col min="14" max="14" width="12.8515625" style="316" customWidth="1"/>
    <col min="15" max="15" width="18.8515625" style="316" customWidth="1"/>
    <col min="16" max="16" width="9.8515625" style="316" bestFit="1" customWidth="1"/>
    <col min="17" max="17" width="12.140625" style="316" bestFit="1" customWidth="1"/>
    <col min="18" max="158" width="9.140625" style="316" customWidth="1"/>
    <col min="159" max="159" width="3.8515625" style="316" customWidth="1"/>
    <col min="160" max="160" width="6.28125" style="316" customWidth="1"/>
    <col min="161" max="161" width="5.7109375" style="316" customWidth="1"/>
    <col min="162" max="162" width="7.28125" style="316" customWidth="1"/>
    <col min="163" max="163" width="33.57421875" style="316" customWidth="1"/>
    <col min="164" max="165" width="17.8515625" style="316" customWidth="1"/>
    <col min="166" max="166" width="16.8515625" style="316" customWidth="1"/>
    <col min="167" max="167" width="17.8515625" style="316" customWidth="1"/>
    <col min="168" max="168" width="9.140625" style="316" hidden="1" customWidth="1"/>
    <col min="169" max="169" width="16.421875" style="316" customWidth="1"/>
    <col min="170" max="170" width="15.8515625" style="316" customWidth="1"/>
    <col min="171" max="16384" width="9.140625" style="316" customWidth="1"/>
  </cols>
  <sheetData>
    <row r="1" ht="14.25">
      <c r="L1" s="317" t="s">
        <v>25</v>
      </c>
    </row>
    <row r="3" spans="2:13" ht="15.75">
      <c r="B3" s="903" t="s">
        <v>26</v>
      </c>
      <c r="C3" s="903"/>
      <c r="D3" s="903"/>
      <c r="E3" s="903"/>
      <c r="F3" s="903"/>
      <c r="G3" s="903"/>
      <c r="H3" s="903"/>
      <c r="I3" s="903"/>
      <c r="J3" s="903"/>
      <c r="K3" s="903"/>
      <c r="L3" s="35"/>
      <c r="M3" s="35"/>
    </row>
    <row r="4" spans="2:13" ht="15.75">
      <c r="B4" s="904" t="s">
        <v>121</v>
      </c>
      <c r="C4" s="904"/>
      <c r="D4" s="904"/>
      <c r="E4" s="904"/>
      <c r="F4" s="904"/>
      <c r="G4" s="904"/>
      <c r="H4" s="904"/>
      <c r="I4" s="904"/>
      <c r="J4" s="904"/>
      <c r="K4" s="904"/>
      <c r="L4" s="318"/>
      <c r="M4" s="318"/>
    </row>
    <row r="5" spans="2:13" ht="15.75">
      <c r="B5" s="907" t="s">
        <v>168</v>
      </c>
      <c r="C5" s="907"/>
      <c r="D5" s="907"/>
      <c r="E5" s="907"/>
      <c r="F5" s="907"/>
      <c r="G5" s="907"/>
      <c r="H5" s="907"/>
      <c r="I5" s="907"/>
      <c r="J5" s="907"/>
      <c r="K5" s="907"/>
      <c r="L5" s="319"/>
      <c r="M5" s="319"/>
    </row>
    <row r="6" spans="2:13" ht="15">
      <c r="B6" s="320"/>
      <c r="C6" s="320"/>
      <c r="D6" s="320"/>
      <c r="E6" s="320"/>
      <c r="F6" s="320"/>
      <c r="G6" s="320"/>
      <c r="H6" s="321"/>
      <c r="I6" s="321"/>
      <c r="J6" s="321"/>
      <c r="K6" s="322" t="s">
        <v>154</v>
      </c>
      <c r="L6" s="323"/>
      <c r="M6" s="323"/>
    </row>
    <row r="7" spans="2:14" ht="15.75" customHeight="1">
      <c r="B7" s="324"/>
      <c r="C7" s="325"/>
      <c r="D7" s="325"/>
      <c r="E7" s="325"/>
      <c r="F7" s="901" t="s">
        <v>145</v>
      </c>
      <c r="G7" s="901"/>
      <c r="H7" s="901"/>
      <c r="I7" s="901"/>
      <c r="J7" s="901"/>
      <c r="K7" s="902"/>
      <c r="L7" s="202"/>
      <c r="M7" s="198"/>
      <c r="N7" s="320"/>
    </row>
    <row r="8" spans="2:17" ht="33.75" customHeight="1">
      <c r="B8" s="19" t="s">
        <v>19</v>
      </c>
      <c r="C8" s="311"/>
      <c r="D8" s="311"/>
      <c r="E8" s="311"/>
      <c r="F8" s="234" t="s">
        <v>27</v>
      </c>
      <c r="G8" s="246" t="s">
        <v>137</v>
      </c>
      <c r="H8" s="29" t="s">
        <v>138</v>
      </c>
      <c r="I8" s="29" t="s">
        <v>170</v>
      </c>
      <c r="J8" s="29" t="s">
        <v>170</v>
      </c>
      <c r="K8" s="170" t="s">
        <v>28</v>
      </c>
      <c r="L8" s="203"/>
      <c r="M8" s="170"/>
      <c r="N8" s="246" t="s">
        <v>135</v>
      </c>
      <c r="O8" s="246" t="s">
        <v>135</v>
      </c>
      <c r="Q8" s="246" t="s">
        <v>170</v>
      </c>
    </row>
    <row r="9" spans="2:17" ht="14.25">
      <c r="B9" s="312"/>
      <c r="C9" s="313"/>
      <c r="D9" s="313"/>
      <c r="E9" s="313"/>
      <c r="F9" s="1" t="s">
        <v>1</v>
      </c>
      <c r="G9" s="1" t="s">
        <v>1</v>
      </c>
      <c r="H9" s="30" t="s">
        <v>1</v>
      </c>
      <c r="I9" s="31" t="s">
        <v>1</v>
      </c>
      <c r="J9" s="30" t="s">
        <v>1</v>
      </c>
      <c r="K9" s="171" t="s">
        <v>1</v>
      </c>
      <c r="L9" s="204"/>
      <c r="M9" s="171"/>
      <c r="N9" s="31" t="s">
        <v>1</v>
      </c>
      <c r="O9" s="31" t="s">
        <v>1</v>
      </c>
      <c r="Q9" s="422" t="s">
        <v>1</v>
      </c>
    </row>
    <row r="10" spans="2:17" ht="14.25">
      <c r="B10" s="312"/>
      <c r="C10" s="313"/>
      <c r="D10" s="313"/>
      <c r="E10" s="313"/>
      <c r="F10" s="1" t="s">
        <v>167</v>
      </c>
      <c r="G10" s="1" t="s">
        <v>166</v>
      </c>
      <c r="H10" s="2" t="s">
        <v>139</v>
      </c>
      <c r="I10" s="2" t="s">
        <v>167</v>
      </c>
      <c r="J10" s="2" t="s">
        <v>166</v>
      </c>
      <c r="K10" s="190" t="s">
        <v>140</v>
      </c>
      <c r="L10" s="190"/>
      <c r="M10" s="172"/>
      <c r="N10" s="2" t="s">
        <v>134</v>
      </c>
      <c r="O10" s="2" t="s">
        <v>139</v>
      </c>
      <c r="Q10" s="1" t="s">
        <v>166</v>
      </c>
    </row>
    <row r="11" spans="2:17" ht="0.75" customHeight="1">
      <c r="B11" s="312"/>
      <c r="C11" s="313"/>
      <c r="D11" s="313"/>
      <c r="E11" s="313"/>
      <c r="F11" s="314"/>
      <c r="G11" s="315"/>
      <c r="H11" s="235"/>
      <c r="I11" s="33"/>
      <c r="J11" s="32"/>
      <c r="K11" s="191"/>
      <c r="L11" s="32"/>
      <c r="M11" s="199"/>
      <c r="N11" s="33"/>
      <c r="O11" s="33"/>
      <c r="Q11" s="423"/>
    </row>
    <row r="12" spans="2:17" ht="14.25">
      <c r="B12" s="309"/>
      <c r="C12" s="310"/>
      <c r="D12" s="310"/>
      <c r="E12" s="310"/>
      <c r="F12" s="397" t="s">
        <v>17</v>
      </c>
      <c r="G12" s="397" t="s">
        <v>17</v>
      </c>
      <c r="H12" s="397" t="s">
        <v>17</v>
      </c>
      <c r="I12" s="397" t="s">
        <v>17</v>
      </c>
      <c r="J12" s="397" t="s">
        <v>17</v>
      </c>
      <c r="K12" s="397" t="s">
        <v>103</v>
      </c>
      <c r="L12" s="398"/>
      <c r="M12" s="399"/>
      <c r="N12" s="397" t="s">
        <v>17</v>
      </c>
      <c r="O12" s="397" t="s">
        <v>17</v>
      </c>
      <c r="Q12" s="424" t="s">
        <v>17</v>
      </c>
    </row>
    <row r="13" spans="2:17" ht="6.75" customHeight="1">
      <c r="B13" s="327"/>
      <c r="C13" s="20"/>
      <c r="D13" s="20"/>
      <c r="E13" s="20"/>
      <c r="F13" s="241"/>
      <c r="G13" s="241"/>
      <c r="H13" s="328"/>
      <c r="I13" s="329"/>
      <c r="J13" s="329"/>
      <c r="K13" s="330"/>
      <c r="L13" s="331"/>
      <c r="M13" s="332"/>
      <c r="N13" s="241"/>
      <c r="O13" s="241"/>
      <c r="Q13" s="425"/>
    </row>
    <row r="14" spans="2:17" ht="15">
      <c r="B14" s="333">
        <v>1</v>
      </c>
      <c r="C14" s="334" t="s">
        <v>29</v>
      </c>
      <c r="D14" s="20"/>
      <c r="E14" s="20"/>
      <c r="F14" s="241"/>
      <c r="G14" s="241"/>
      <c r="H14" s="335"/>
      <c r="I14" s="336"/>
      <c r="J14" s="335"/>
      <c r="K14" s="332"/>
      <c r="L14" s="331"/>
      <c r="M14" s="332"/>
      <c r="N14" s="241"/>
      <c r="O14" s="241"/>
      <c r="Q14" s="426"/>
    </row>
    <row r="15" spans="2:17" ht="14.25">
      <c r="B15" s="327"/>
      <c r="C15" s="20"/>
      <c r="D15" s="20"/>
      <c r="E15" s="20"/>
      <c r="F15" s="241"/>
      <c r="G15" s="241"/>
      <c r="H15" s="335"/>
      <c r="I15" s="336"/>
      <c r="J15" s="335"/>
      <c r="K15" s="332"/>
      <c r="L15" s="331"/>
      <c r="M15" s="332"/>
      <c r="N15" s="241"/>
      <c r="O15" s="241"/>
      <c r="Q15" s="426"/>
    </row>
    <row r="16" spans="2:17" ht="14.25">
      <c r="B16" s="327"/>
      <c r="C16" s="20" t="s">
        <v>2</v>
      </c>
      <c r="D16" s="20" t="s">
        <v>30</v>
      </c>
      <c r="E16" s="21" t="s">
        <v>33</v>
      </c>
      <c r="F16" s="243">
        <f>I16-O16</f>
        <v>6709.969999999999</v>
      </c>
      <c r="G16" s="243">
        <f>+J16-N16</f>
        <v>5645.050000000001</v>
      </c>
      <c r="H16" s="236">
        <v>5841.91</v>
      </c>
      <c r="I16" s="22">
        <f>'[5]Top Sheet (Final)'!F10</f>
        <v>17928.69</v>
      </c>
      <c r="J16" s="22">
        <f>'[5]Top Sheet (Final)'!J10</f>
        <v>16863.77</v>
      </c>
      <c r="K16" s="192">
        <v>22913.27</v>
      </c>
      <c r="L16" s="192"/>
      <c r="M16" s="223"/>
      <c r="N16" s="241">
        <v>11218.72</v>
      </c>
      <c r="O16" s="241">
        <v>11218.72</v>
      </c>
      <c r="Q16" s="22">
        <v>16863.77</v>
      </c>
    </row>
    <row r="17" spans="2:17" ht="14.25">
      <c r="B17" s="327"/>
      <c r="C17" s="20"/>
      <c r="D17" s="20"/>
      <c r="E17" s="21" t="s">
        <v>55</v>
      </c>
      <c r="F17" s="243">
        <f>I17-O17</f>
        <v>3638.25</v>
      </c>
      <c r="G17" s="243">
        <f>+J17-N17</f>
        <v>3207.004000000001</v>
      </c>
      <c r="H17" s="236">
        <v>3296.22</v>
      </c>
      <c r="I17" s="22">
        <f>'[5]Top Sheet (Final)'!F11</f>
        <v>9684.74</v>
      </c>
      <c r="J17" s="27">
        <f>'[5]Top Sheet (Final)'!J11</f>
        <v>9253.494</v>
      </c>
      <c r="K17" s="192">
        <v>12535.039999999999</v>
      </c>
      <c r="L17" s="192"/>
      <c r="M17" s="223"/>
      <c r="N17" s="241">
        <v>6046.49</v>
      </c>
      <c r="O17" s="241">
        <v>6046.49</v>
      </c>
      <c r="Q17" s="22">
        <v>9253.494</v>
      </c>
    </row>
    <row r="18" spans="2:17" ht="14.25">
      <c r="B18" s="327"/>
      <c r="C18" s="20"/>
      <c r="D18" s="20"/>
      <c r="E18" s="20"/>
      <c r="F18" s="241"/>
      <c r="G18" s="241"/>
      <c r="H18" s="236"/>
      <c r="I18" s="22"/>
      <c r="J18" s="22"/>
      <c r="K18" s="192"/>
      <c r="L18" s="192"/>
      <c r="M18" s="223"/>
      <c r="N18" s="241"/>
      <c r="O18" s="241"/>
      <c r="Q18" s="427"/>
    </row>
    <row r="19" spans="2:17" ht="15.75">
      <c r="B19" s="327"/>
      <c r="C19" s="20"/>
      <c r="D19" s="337" t="s">
        <v>56</v>
      </c>
      <c r="E19" s="20"/>
      <c r="F19" s="338">
        <f>+F16+F17</f>
        <v>10348.22</v>
      </c>
      <c r="G19" s="339">
        <f>+G16+G17</f>
        <v>8852.054000000002</v>
      </c>
      <c r="H19" s="339">
        <v>9138.13</v>
      </c>
      <c r="I19" s="338">
        <f>I16+I17</f>
        <v>27613.43</v>
      </c>
      <c r="J19" s="338">
        <f>J16+J17</f>
        <v>26117.264000000003</v>
      </c>
      <c r="K19" s="338">
        <f>K16+K17</f>
        <v>35448.31</v>
      </c>
      <c r="L19" s="340"/>
      <c r="M19" s="341"/>
      <c r="N19" s="241">
        <v>17265.21</v>
      </c>
      <c r="O19" s="241">
        <v>17265.21</v>
      </c>
      <c r="Q19" s="428">
        <v>26117.264000000003</v>
      </c>
    </row>
    <row r="20" spans="2:17" ht="5.25" customHeight="1">
      <c r="B20" s="327"/>
      <c r="C20" s="20"/>
      <c r="D20" s="342"/>
      <c r="E20" s="20"/>
      <c r="F20" s="241"/>
      <c r="G20" s="241"/>
      <c r="H20" s="236"/>
      <c r="I20" s="22"/>
      <c r="J20" s="22"/>
      <c r="K20" s="223"/>
      <c r="L20" s="192"/>
      <c r="M20" s="223"/>
      <c r="N20" s="241"/>
      <c r="O20" s="241"/>
      <c r="Q20" s="427"/>
    </row>
    <row r="21" spans="2:17" ht="14.25">
      <c r="B21" s="327"/>
      <c r="C21" s="20" t="s">
        <v>3</v>
      </c>
      <c r="D21" s="20" t="s">
        <v>71</v>
      </c>
      <c r="E21" s="20"/>
      <c r="F21" s="243">
        <f>I21-O21</f>
        <v>689.1899999999998</v>
      </c>
      <c r="G21" s="243">
        <f>+J21-N21</f>
        <v>474.0600000000002</v>
      </c>
      <c r="H21" s="22">
        <v>445.82</v>
      </c>
      <c r="I21" s="22">
        <f>'[5]Top Sheet (Final)'!F13</f>
        <v>1431.6799999999998</v>
      </c>
      <c r="J21" s="22">
        <f>'[5]Top Sheet (Final)'!J13</f>
        <v>1216.5500000000002</v>
      </c>
      <c r="K21" s="193">
        <v>1746.74</v>
      </c>
      <c r="L21" s="193"/>
      <c r="M21" s="224"/>
      <c r="N21" s="241">
        <v>742.49</v>
      </c>
      <c r="O21" s="241">
        <v>742.49</v>
      </c>
      <c r="Q21" s="22">
        <v>1216.5500000000002</v>
      </c>
    </row>
    <row r="22" spans="2:17" ht="14.25">
      <c r="B22" s="327"/>
      <c r="C22" s="20" t="s">
        <v>4</v>
      </c>
      <c r="D22" s="23" t="s">
        <v>57</v>
      </c>
      <c r="E22" s="20"/>
      <c r="F22" s="243">
        <f>I22-O22</f>
        <v>3145.880000000001</v>
      </c>
      <c r="G22" s="243">
        <f>+J22-N22</f>
        <v>2045.380000000001</v>
      </c>
      <c r="H22" s="22">
        <v>2673.5899999999997</v>
      </c>
      <c r="I22" s="22">
        <f>'[5]Top Sheet (Final)'!F14</f>
        <v>8554.86</v>
      </c>
      <c r="J22" s="22">
        <f>'[5]Top Sheet (Final)'!J14:J14</f>
        <v>7454.360000000001</v>
      </c>
      <c r="K22" s="192">
        <v>9565.39</v>
      </c>
      <c r="L22" s="192"/>
      <c r="M22" s="223"/>
      <c r="N22" s="241">
        <v>5408.98</v>
      </c>
      <c r="O22" s="241">
        <v>5408.98</v>
      </c>
      <c r="Q22" s="22">
        <v>7454.360000000001</v>
      </c>
    </row>
    <row r="23" spans="2:17" ht="14.25">
      <c r="B23" s="327"/>
      <c r="C23" s="20" t="s">
        <v>5</v>
      </c>
      <c r="D23" s="23" t="s">
        <v>58</v>
      </c>
      <c r="E23" s="20"/>
      <c r="F23" s="243">
        <f>I23-O23</f>
        <v>1868.0200000000004</v>
      </c>
      <c r="G23" s="243">
        <f>+J23-N23</f>
        <v>1542.5100000000002</v>
      </c>
      <c r="H23" s="22">
        <v>1565.4199999999998</v>
      </c>
      <c r="I23" s="22">
        <f>'[5]Top Sheet (Final)'!F15</f>
        <v>4648.31</v>
      </c>
      <c r="J23" s="27">
        <f>'[5]Top Sheet (Final)'!J15</f>
        <v>4322.8</v>
      </c>
      <c r="K23" s="192">
        <v>5860.164</v>
      </c>
      <c r="L23" s="192"/>
      <c r="M23" s="223"/>
      <c r="N23" s="241">
        <v>2780.29</v>
      </c>
      <c r="O23" s="241">
        <v>2780.29</v>
      </c>
      <c r="Q23" s="22">
        <v>4322.8</v>
      </c>
    </row>
    <row r="24" spans="2:17" ht="14.25">
      <c r="B24" s="343"/>
      <c r="C24" s="24" t="s">
        <v>6</v>
      </c>
      <c r="D24" s="24" t="s">
        <v>49</v>
      </c>
      <c r="E24" s="24"/>
      <c r="F24" s="243">
        <f>I24-O24</f>
        <v>664.4499999999999</v>
      </c>
      <c r="G24" s="243">
        <f>+J24-N24</f>
        <v>512.476</v>
      </c>
      <c r="H24" s="228">
        <v>540.1800000000001</v>
      </c>
      <c r="I24" s="22">
        <f>'[5]Top Sheet (Final)'!F16</f>
        <v>1627.09</v>
      </c>
      <c r="J24" s="434">
        <f>'[5]Top Sheet (Final)'!J16</f>
        <v>1475.116</v>
      </c>
      <c r="K24" s="22">
        <v>1966.62</v>
      </c>
      <c r="L24" s="346"/>
      <c r="M24" s="345"/>
      <c r="N24" s="241">
        <v>962.64</v>
      </c>
      <c r="O24" s="241">
        <v>962.64</v>
      </c>
      <c r="Q24" s="429">
        <v>1475.116</v>
      </c>
    </row>
    <row r="25" spans="2:17" ht="5.25" customHeight="1">
      <c r="B25" s="343"/>
      <c r="C25" s="24"/>
      <c r="D25" s="24"/>
      <c r="E25" s="24"/>
      <c r="F25" s="344"/>
      <c r="G25" s="281"/>
      <c r="H25" s="347"/>
      <c r="I25" s="347"/>
      <c r="J25" s="347"/>
      <c r="K25" s="348"/>
      <c r="L25" s="346"/>
      <c r="M25" s="345"/>
      <c r="N25" s="241"/>
      <c r="O25" s="241"/>
      <c r="Q25" s="241"/>
    </row>
    <row r="26" spans="2:17" ht="15.75">
      <c r="B26" s="327"/>
      <c r="C26" s="20"/>
      <c r="D26" s="35" t="s">
        <v>59</v>
      </c>
      <c r="E26" s="20"/>
      <c r="F26" s="338">
        <f aca="true" t="shared" si="0" ref="F26:K26">F19+F21+F22+F23+F24</f>
        <v>16715.760000000002</v>
      </c>
      <c r="G26" s="338">
        <f t="shared" si="0"/>
        <v>13426.480000000003</v>
      </c>
      <c r="H26" s="338">
        <v>14363.14</v>
      </c>
      <c r="I26" s="338">
        <f t="shared" si="0"/>
        <v>43875.369999999995</v>
      </c>
      <c r="J26" s="338">
        <f t="shared" si="0"/>
        <v>40586.090000000004</v>
      </c>
      <c r="K26" s="338">
        <f t="shared" si="0"/>
        <v>54587.223999999995</v>
      </c>
      <c r="L26" s="340"/>
      <c r="M26" s="341"/>
      <c r="N26" s="241">
        <v>27159.61</v>
      </c>
      <c r="O26" s="241">
        <v>27159.61</v>
      </c>
      <c r="Q26" s="428">
        <v>40586.090000000004</v>
      </c>
    </row>
    <row r="27" spans="2:17" ht="14.25">
      <c r="B27" s="327"/>
      <c r="C27" s="20"/>
      <c r="D27" s="20"/>
      <c r="E27" s="20"/>
      <c r="F27" s="241"/>
      <c r="G27" s="241"/>
      <c r="H27" s="236"/>
      <c r="I27" s="22"/>
      <c r="J27" s="22"/>
      <c r="K27" s="223"/>
      <c r="L27" s="192"/>
      <c r="M27" s="223"/>
      <c r="N27" s="241"/>
      <c r="O27" s="241"/>
      <c r="Q27" s="241"/>
    </row>
    <row r="28" spans="2:17" ht="14.25">
      <c r="B28" s="327"/>
      <c r="C28" s="23" t="s">
        <v>60</v>
      </c>
      <c r="D28" s="20"/>
      <c r="E28" s="20"/>
      <c r="F28" s="243">
        <f>I28-O28</f>
        <v>1967.9999999999995</v>
      </c>
      <c r="G28" s="243">
        <f>+J28-N28</f>
        <v>920.4299999999998</v>
      </c>
      <c r="H28" s="236">
        <v>1603.6960000000004</v>
      </c>
      <c r="I28" s="22">
        <f>-'[5]Top Sheet (Final)'!F18</f>
        <v>5363.32</v>
      </c>
      <c r="J28" s="22">
        <f>-'[5]Top Sheet (Final)'!J18</f>
        <v>4315.75</v>
      </c>
      <c r="K28" s="192">
        <v>5238.794</v>
      </c>
      <c r="L28" s="192"/>
      <c r="M28" s="223"/>
      <c r="N28" s="241">
        <v>3395.32</v>
      </c>
      <c r="O28" s="241">
        <v>3395.32</v>
      </c>
      <c r="Q28" s="22">
        <v>4315.75</v>
      </c>
    </row>
    <row r="29" spans="2:17" ht="6" customHeight="1">
      <c r="B29" s="327"/>
      <c r="C29" s="20"/>
      <c r="D29" s="20"/>
      <c r="E29" s="20"/>
      <c r="F29" s="241"/>
      <c r="G29" s="241"/>
      <c r="H29" s="349"/>
      <c r="I29" s="350"/>
      <c r="J29" s="350"/>
      <c r="K29" s="351"/>
      <c r="L29" s="192"/>
      <c r="M29" s="223"/>
      <c r="N29" s="241"/>
      <c r="O29" s="241"/>
      <c r="Q29" s="241"/>
    </row>
    <row r="30" spans="2:17" ht="15.75">
      <c r="B30" s="352" t="s">
        <v>120</v>
      </c>
      <c r="C30" s="325"/>
      <c r="D30" s="325"/>
      <c r="E30" s="325"/>
      <c r="F30" s="338">
        <f aca="true" t="shared" si="1" ref="F30:K30">F26-F28</f>
        <v>14747.760000000002</v>
      </c>
      <c r="G30" s="338">
        <f t="shared" si="1"/>
        <v>12506.050000000003</v>
      </c>
      <c r="H30" s="338">
        <v>12759.444</v>
      </c>
      <c r="I30" s="338">
        <f t="shared" si="1"/>
        <v>38512.049999999996</v>
      </c>
      <c r="J30" s="338">
        <f t="shared" si="1"/>
        <v>36270.340000000004</v>
      </c>
      <c r="K30" s="338">
        <f t="shared" si="1"/>
        <v>49348.42999999999</v>
      </c>
      <c r="L30" s="340"/>
      <c r="M30" s="341"/>
      <c r="N30" s="404">
        <v>23764.29</v>
      </c>
      <c r="O30" s="404">
        <v>23764.29</v>
      </c>
      <c r="Q30" s="428">
        <v>36270.340000000004</v>
      </c>
    </row>
    <row r="31" spans="2:17" ht="6" customHeight="1">
      <c r="B31" s="327"/>
      <c r="C31" s="20"/>
      <c r="D31" s="20"/>
      <c r="E31" s="20"/>
      <c r="F31" s="241"/>
      <c r="G31" s="241"/>
      <c r="H31" s="236"/>
      <c r="I31" s="22"/>
      <c r="J31" s="22"/>
      <c r="K31" s="223"/>
      <c r="L31" s="192"/>
      <c r="M31" s="223"/>
      <c r="N31" s="241"/>
      <c r="O31" s="241"/>
      <c r="Q31" s="427"/>
    </row>
    <row r="32" spans="2:17" ht="15">
      <c r="B32" s="333">
        <v>2</v>
      </c>
      <c r="C32" s="334" t="s">
        <v>31</v>
      </c>
      <c r="D32" s="20"/>
      <c r="E32" s="20"/>
      <c r="F32" s="241"/>
      <c r="G32" s="241"/>
      <c r="H32" s="236"/>
      <c r="I32" s="22"/>
      <c r="J32" s="22"/>
      <c r="K32" s="223"/>
      <c r="L32" s="192"/>
      <c r="M32" s="223"/>
      <c r="N32" s="241"/>
      <c r="O32" s="241"/>
      <c r="Q32" s="427"/>
    </row>
    <row r="33" spans="2:17" ht="14.25">
      <c r="B33" s="327"/>
      <c r="C33" s="20"/>
      <c r="D33" s="20"/>
      <c r="E33" s="20"/>
      <c r="F33" s="241"/>
      <c r="G33" s="241"/>
      <c r="H33" s="236"/>
      <c r="I33" s="22"/>
      <c r="J33" s="22"/>
      <c r="K33" s="223"/>
      <c r="L33" s="192"/>
      <c r="M33" s="223"/>
      <c r="N33" s="241"/>
      <c r="O33" s="241"/>
      <c r="Q33" s="241"/>
    </row>
    <row r="34" spans="2:17" ht="14.25">
      <c r="B34" s="327"/>
      <c r="C34" s="20" t="s">
        <v>2</v>
      </c>
      <c r="D34" s="20" t="s">
        <v>30</v>
      </c>
      <c r="E34" s="21" t="s">
        <v>32</v>
      </c>
      <c r="F34" s="243">
        <f>I34-O34</f>
        <v>4624.8099999999995</v>
      </c>
      <c r="G34" s="243">
        <f>+J34-N34</f>
        <v>3765.3599999999988</v>
      </c>
      <c r="H34" s="236">
        <v>4036.4399999999996</v>
      </c>
      <c r="I34" s="22">
        <f>'[5]Top Sheet (Final)'!F23</f>
        <v>12188.58</v>
      </c>
      <c r="J34" s="22">
        <f>'[5]Top Sheet (Final)'!J23</f>
        <v>11329.13</v>
      </c>
      <c r="K34" s="192">
        <v>15411.77</v>
      </c>
      <c r="L34" s="192"/>
      <c r="M34" s="223"/>
      <c r="N34" s="241">
        <v>7563.77</v>
      </c>
      <c r="O34" s="241">
        <v>7563.77</v>
      </c>
      <c r="Q34" s="22">
        <v>11329.13</v>
      </c>
    </row>
    <row r="35" spans="2:17" ht="14.25">
      <c r="B35" s="327"/>
      <c r="C35" s="20"/>
      <c r="D35" s="20"/>
      <c r="E35" s="21" t="s">
        <v>34</v>
      </c>
      <c r="F35" s="243">
        <f>I35-O35</f>
        <v>165.7</v>
      </c>
      <c r="G35" s="243">
        <f>+J35-N35</f>
        <v>79.54999999999998</v>
      </c>
      <c r="H35" s="236">
        <v>92.04</v>
      </c>
      <c r="I35" s="22">
        <f>'[5]Top Sheet (Final)'!F24</f>
        <v>280.57</v>
      </c>
      <c r="J35" s="22">
        <f>'[5]Top Sheet (Final)'!J24</f>
        <v>194.42</v>
      </c>
      <c r="K35" s="192">
        <v>325.55</v>
      </c>
      <c r="L35" s="192"/>
      <c r="M35" s="223"/>
      <c r="N35" s="241">
        <v>114.87</v>
      </c>
      <c r="O35" s="241">
        <v>114.87</v>
      </c>
      <c r="Q35" s="22">
        <v>194.42</v>
      </c>
    </row>
    <row r="36" spans="2:17" ht="28.5">
      <c r="B36" s="327"/>
      <c r="C36" s="20"/>
      <c r="D36" s="20"/>
      <c r="E36" s="280" t="s">
        <v>147</v>
      </c>
      <c r="F36" s="411">
        <v>0</v>
      </c>
      <c r="G36" s="411">
        <v>0</v>
      </c>
      <c r="H36" s="237">
        <v>0</v>
      </c>
      <c r="I36" s="228">
        <v>0</v>
      </c>
      <c r="J36" s="228">
        <v>0</v>
      </c>
      <c r="K36" s="195">
        <v>70.47</v>
      </c>
      <c r="L36" s="192"/>
      <c r="M36" s="223"/>
      <c r="N36" s="241">
        <v>0</v>
      </c>
      <c r="O36" s="241">
        <v>0</v>
      </c>
      <c r="Q36" s="430">
        <v>0</v>
      </c>
    </row>
    <row r="37" spans="2:17" ht="8.25" customHeight="1">
      <c r="B37" s="327"/>
      <c r="C37" s="20"/>
      <c r="D37" s="20"/>
      <c r="E37" s="21"/>
      <c r="F37" s="240"/>
      <c r="G37" s="22"/>
      <c r="H37" s="236"/>
      <c r="I37" s="22"/>
      <c r="J37" s="22"/>
      <c r="K37" s="192"/>
      <c r="L37" s="192"/>
      <c r="M37" s="223"/>
      <c r="N37" s="241"/>
      <c r="O37" s="241"/>
      <c r="Q37" s="241"/>
    </row>
    <row r="38" spans="2:17" ht="15.75">
      <c r="B38" s="327"/>
      <c r="C38" s="20"/>
      <c r="D38" s="337" t="s">
        <v>35</v>
      </c>
      <c r="E38" s="20"/>
      <c r="F38" s="338">
        <f>+F34+F35</f>
        <v>4790.509999999999</v>
      </c>
      <c r="G38" s="339">
        <f>+G34+G35</f>
        <v>3844.909999999999</v>
      </c>
      <c r="H38" s="339">
        <v>4128.48</v>
      </c>
      <c r="I38" s="338">
        <f>I34+I35</f>
        <v>12469.15</v>
      </c>
      <c r="J38" s="338">
        <f>J34+J35</f>
        <v>11523.55</v>
      </c>
      <c r="K38" s="338">
        <f>K34+K35+K36</f>
        <v>15807.789999999999</v>
      </c>
      <c r="L38" s="340"/>
      <c r="M38" s="341"/>
      <c r="N38" s="241">
        <v>7678.64</v>
      </c>
      <c r="O38" s="241">
        <v>7678.64</v>
      </c>
      <c r="Q38" s="428">
        <v>11523.55</v>
      </c>
    </row>
    <row r="39" spans="2:17" ht="10.5" customHeight="1">
      <c r="B39" s="327"/>
      <c r="C39" s="20"/>
      <c r="D39" s="20"/>
      <c r="E39" s="354"/>
      <c r="F39" s="244"/>
      <c r="G39" s="22"/>
      <c r="H39" s="236"/>
      <c r="I39" s="22"/>
      <c r="J39" s="22"/>
      <c r="K39" s="223"/>
      <c r="L39" s="192"/>
      <c r="M39" s="223"/>
      <c r="N39" s="241"/>
      <c r="O39" s="241"/>
      <c r="Q39" s="241"/>
    </row>
    <row r="40" spans="2:17" ht="14.25">
      <c r="B40" s="327"/>
      <c r="C40" s="20" t="s">
        <v>3</v>
      </c>
      <c r="D40" s="20" t="s">
        <v>66</v>
      </c>
      <c r="E40" s="20"/>
      <c r="F40" s="243">
        <f>I40-O40</f>
        <v>83.54</v>
      </c>
      <c r="G40" s="243">
        <f>+J40-N40</f>
        <v>66.72</v>
      </c>
      <c r="H40" s="236">
        <v>17.009999999999998</v>
      </c>
      <c r="I40" s="22">
        <f>'[5]Top Sheet (Final)'!F26</f>
        <v>115.73</v>
      </c>
      <c r="J40" s="22">
        <f>'[5]Top Sheet (Final)'!J26</f>
        <v>98.91</v>
      </c>
      <c r="K40" s="192">
        <v>185.69</v>
      </c>
      <c r="L40" s="192"/>
      <c r="M40" s="223"/>
      <c r="N40" s="241">
        <v>32.19</v>
      </c>
      <c r="O40" s="241">
        <v>32.19</v>
      </c>
      <c r="Q40" s="22">
        <v>98.91</v>
      </c>
    </row>
    <row r="41" spans="2:17" ht="14.25">
      <c r="B41" s="327"/>
      <c r="C41" s="20" t="s">
        <v>4</v>
      </c>
      <c r="D41" s="23" t="s">
        <v>37</v>
      </c>
      <c r="E41" s="20"/>
      <c r="F41" s="243">
        <f>I41-O41</f>
        <v>269.4100000000001</v>
      </c>
      <c r="G41" s="243">
        <f>+J41-N41</f>
        <v>215.5</v>
      </c>
      <c r="H41" s="236">
        <v>249.4</v>
      </c>
      <c r="I41" s="22">
        <f>'[5]Top Sheet (Final)'!F27</f>
        <v>702.69</v>
      </c>
      <c r="J41" s="22">
        <f>'[5]Top Sheet (Final)'!J27</f>
        <v>648.78</v>
      </c>
      <c r="K41" s="192">
        <v>793.38</v>
      </c>
      <c r="L41" s="192"/>
      <c r="M41" s="223"/>
      <c r="N41" s="241">
        <v>433.28</v>
      </c>
      <c r="O41" s="241">
        <v>433.28</v>
      </c>
      <c r="Q41" s="22">
        <v>648.78</v>
      </c>
    </row>
    <row r="42" spans="2:17" ht="14.25">
      <c r="B42" s="327"/>
      <c r="C42" s="20" t="s">
        <v>5</v>
      </c>
      <c r="D42" s="23" t="s">
        <v>38</v>
      </c>
      <c r="E42" s="20"/>
      <c r="F42" s="243">
        <f>I42-O42</f>
        <v>413.04999999999995</v>
      </c>
      <c r="G42" s="243">
        <f>+J42-N42</f>
        <v>332.13</v>
      </c>
      <c r="H42" s="236">
        <v>355.90999999999997</v>
      </c>
      <c r="I42" s="22">
        <f>'[5]Top Sheet (Final)'!F28</f>
        <v>1019.62</v>
      </c>
      <c r="J42" s="22">
        <f>'[5]Top Sheet (Final)'!J28</f>
        <v>938.7</v>
      </c>
      <c r="K42" s="192">
        <v>1239.23</v>
      </c>
      <c r="L42" s="192"/>
      <c r="M42" s="223"/>
      <c r="N42" s="241">
        <v>606.57</v>
      </c>
      <c r="O42" s="241">
        <v>606.57</v>
      </c>
      <c r="Q42" s="22">
        <v>938.7</v>
      </c>
    </row>
    <row r="43" spans="2:17" ht="22.5" customHeight="1">
      <c r="B43" s="327"/>
      <c r="C43" s="24" t="s">
        <v>6</v>
      </c>
      <c r="D43" s="24" t="s">
        <v>49</v>
      </c>
      <c r="E43" s="24"/>
      <c r="F43" s="243">
        <f>I43-O43</f>
        <v>108.08</v>
      </c>
      <c r="G43" s="402">
        <f>+J43-N43</f>
        <v>34.83999999999999</v>
      </c>
      <c r="H43" s="348">
        <v>77.01000000000002</v>
      </c>
      <c r="I43" s="347">
        <f>'[5]Top Sheet (Final)'!F29</f>
        <v>218.25</v>
      </c>
      <c r="J43" s="433">
        <f>'[5]Top Sheet (Final)'!J29</f>
        <v>145.01</v>
      </c>
      <c r="K43" s="355">
        <v>172.45</v>
      </c>
      <c r="L43" s="346"/>
      <c r="M43" s="345"/>
      <c r="N43" s="241">
        <v>110.17</v>
      </c>
      <c r="O43" s="241">
        <v>110.17</v>
      </c>
      <c r="Q43" s="429">
        <v>145.01</v>
      </c>
    </row>
    <row r="44" spans="2:17" ht="15.75">
      <c r="B44" s="327"/>
      <c r="C44" s="20"/>
      <c r="D44" s="342" t="s">
        <v>59</v>
      </c>
      <c r="E44" s="20"/>
      <c r="F44" s="338">
        <f aca="true" t="shared" si="2" ref="F44:K44">F38+F40+F41+F42+F43</f>
        <v>5664.589999999999</v>
      </c>
      <c r="G44" s="338">
        <f t="shared" si="2"/>
        <v>4494.099999999999</v>
      </c>
      <c r="H44" s="338">
        <v>4827.8099999999995</v>
      </c>
      <c r="I44" s="338">
        <f t="shared" si="2"/>
        <v>14525.44</v>
      </c>
      <c r="J44" s="338">
        <f t="shared" si="2"/>
        <v>13354.95</v>
      </c>
      <c r="K44" s="338">
        <f t="shared" si="2"/>
        <v>18198.54</v>
      </c>
      <c r="L44" s="340"/>
      <c r="M44" s="341"/>
      <c r="N44" s="241">
        <v>8860.85</v>
      </c>
      <c r="O44" s="241">
        <v>8860.85</v>
      </c>
      <c r="Q44" s="428">
        <v>13354.95</v>
      </c>
    </row>
    <row r="45" spans="2:17" ht="14.25">
      <c r="B45" s="327"/>
      <c r="C45" s="20"/>
      <c r="D45" s="20"/>
      <c r="E45" s="20"/>
      <c r="F45" s="241"/>
      <c r="G45" s="22"/>
      <c r="H45" s="236"/>
      <c r="I45" s="22"/>
      <c r="J45" s="22"/>
      <c r="K45" s="223"/>
      <c r="L45" s="192"/>
      <c r="M45" s="223"/>
      <c r="N45" s="241"/>
      <c r="O45" s="241"/>
      <c r="Q45" s="427"/>
    </row>
    <row r="46" spans="2:17" ht="14.25">
      <c r="B46" s="327"/>
      <c r="C46" s="24" t="s">
        <v>39</v>
      </c>
      <c r="D46" s="25" t="s">
        <v>40</v>
      </c>
      <c r="E46" s="26" t="s">
        <v>72</v>
      </c>
      <c r="F46" s="243">
        <f>I46-O46</f>
        <v>9.91</v>
      </c>
      <c r="G46" s="243">
        <f>+J46-N46</f>
        <v>5.699999999999999</v>
      </c>
      <c r="H46" s="236">
        <v>13.99</v>
      </c>
      <c r="I46" s="22">
        <f>'[5]Top Sheet (Final)'!F37</f>
        <v>40</v>
      </c>
      <c r="J46" s="22">
        <f>'[5]Top Sheet (Final)'!J37</f>
        <v>35.79</v>
      </c>
      <c r="K46" s="194">
        <v>45.42</v>
      </c>
      <c r="L46" s="194"/>
      <c r="M46" s="225"/>
      <c r="N46" s="241">
        <v>30.09</v>
      </c>
      <c r="O46" s="241">
        <v>30.09</v>
      </c>
      <c r="P46" s="357"/>
      <c r="Q46" s="22">
        <v>35.79</v>
      </c>
    </row>
    <row r="47" spans="2:17" s="358" customFormat="1" ht="28.5">
      <c r="B47" s="343"/>
      <c r="C47" s="24"/>
      <c r="D47" s="28" t="s">
        <v>70</v>
      </c>
      <c r="E47" s="26" t="s">
        <v>160</v>
      </c>
      <c r="F47" s="243">
        <f>I47-O47</f>
        <v>-599.5838202816764</v>
      </c>
      <c r="G47" s="282">
        <f>+J47-N47</f>
        <v>-339.7924452655327</v>
      </c>
      <c r="H47" s="247">
        <v>-228.2900000000036</v>
      </c>
      <c r="I47" s="247">
        <f>-'[5]Top Sheet (Final)'!F31+'[5]Top Sheet (Final)'!F34-'[5]Top Sheet (Final)'!F40</f>
        <v>-936.8138202816777</v>
      </c>
      <c r="J47" s="247">
        <f>-'[5]Top Sheet (Final)'!J31+'[5]Top Sheet (Final)'!J34-'[5]Top Sheet (Final)'!J40</f>
        <v>-677.0224452655341</v>
      </c>
      <c r="K47" s="195">
        <v>-985.0006811699932</v>
      </c>
      <c r="L47" s="195"/>
      <c r="M47" s="200"/>
      <c r="N47" s="405">
        <v>-337.2300000000014</v>
      </c>
      <c r="O47" s="405">
        <v>-337.2300000000014</v>
      </c>
      <c r="Q47" s="430">
        <v>-677.015999999996</v>
      </c>
    </row>
    <row r="48" spans="2:17" s="358" customFormat="1" ht="14.25" hidden="1">
      <c r="B48" s="343"/>
      <c r="C48" s="24"/>
      <c r="D48" s="28" t="s">
        <v>128</v>
      </c>
      <c r="E48" s="26" t="s">
        <v>129</v>
      </c>
      <c r="F48" s="228">
        <v>0</v>
      </c>
      <c r="G48" s="237">
        <v>0</v>
      </c>
      <c r="H48" s="237"/>
      <c r="I48" s="228">
        <v>0</v>
      </c>
      <c r="J48" s="228">
        <v>0</v>
      </c>
      <c r="K48" s="200">
        <v>-412.9</v>
      </c>
      <c r="L48" s="195"/>
      <c r="M48" s="200"/>
      <c r="N48" s="344">
        <v>0</v>
      </c>
      <c r="O48" s="344">
        <v>0</v>
      </c>
      <c r="Q48" s="431"/>
    </row>
    <row r="49" spans="2:17" ht="7.5" customHeight="1">
      <c r="B49" s="327"/>
      <c r="C49" s="20"/>
      <c r="D49" s="20"/>
      <c r="E49" s="20"/>
      <c r="F49" s="241"/>
      <c r="G49" s="241"/>
      <c r="H49" s="359"/>
      <c r="I49" s="360"/>
      <c r="J49" s="360"/>
      <c r="K49" s="361"/>
      <c r="L49" s="195"/>
      <c r="M49" s="200"/>
      <c r="N49" s="241"/>
      <c r="O49" s="241"/>
      <c r="Q49" s="241"/>
    </row>
    <row r="50" spans="2:17" ht="15">
      <c r="B50" s="352" t="s">
        <v>41</v>
      </c>
      <c r="C50" s="325"/>
      <c r="D50" s="325"/>
      <c r="E50" s="325"/>
      <c r="F50" s="362">
        <f>I50-H50</f>
        <v>10240.772249399994</v>
      </c>
      <c r="G50" s="339">
        <f>+G44-G46-G47</f>
        <v>4828.192445265532</v>
      </c>
      <c r="H50" s="339">
        <v>5042.110000000003</v>
      </c>
      <c r="I50" s="363">
        <f>+'SEBI PL'!L34</f>
        <v>15282.882249399998</v>
      </c>
      <c r="J50" s="363" t="e">
        <f>+'SEBI PL'!#REF!</f>
        <v>#REF!</v>
      </c>
      <c r="K50" s="364">
        <f>+K44-K46-K47</f>
        <v>19138.120681169996</v>
      </c>
      <c r="L50" s="340"/>
      <c r="M50" s="341"/>
      <c r="N50" s="241">
        <v>9167.990000000002</v>
      </c>
      <c r="O50" s="241">
        <v>9167.990000000002</v>
      </c>
      <c r="P50" s="357"/>
      <c r="Q50" s="432">
        <v>13996.175999999996</v>
      </c>
    </row>
    <row r="51" spans="2:17" s="372" customFormat="1" ht="2.25" customHeight="1" hidden="1">
      <c r="B51" s="365"/>
      <c r="C51" s="366"/>
      <c r="D51" s="366"/>
      <c r="E51" s="366"/>
      <c r="F51" s="367"/>
      <c r="G51" s="367"/>
      <c r="H51" s="368"/>
      <c r="I51" s="369"/>
      <c r="J51" s="369"/>
      <c r="K51" s="370"/>
      <c r="L51" s="370"/>
      <c r="M51" s="371"/>
      <c r="N51" s="367"/>
      <c r="O51" s="367"/>
      <c r="Q51" s="367"/>
    </row>
    <row r="52" spans="2:17" ht="8.25" customHeight="1">
      <c r="B52" s="327"/>
      <c r="C52" s="20"/>
      <c r="D52" s="20"/>
      <c r="E52" s="20"/>
      <c r="F52" s="241"/>
      <c r="G52" s="241"/>
      <c r="H52" s="373"/>
      <c r="I52" s="374"/>
      <c r="J52" s="374"/>
      <c r="K52" s="375"/>
      <c r="L52" s="375"/>
      <c r="M52" s="376"/>
      <c r="N52" s="406"/>
      <c r="O52" s="406"/>
      <c r="P52" s="357"/>
      <c r="Q52" s="406"/>
    </row>
    <row r="53" spans="2:13" ht="15">
      <c r="B53" s="333">
        <v>3</v>
      </c>
      <c r="C53" s="35" t="s">
        <v>101</v>
      </c>
      <c r="D53" s="20"/>
      <c r="E53" s="20"/>
      <c r="F53" s="241"/>
      <c r="G53" s="244"/>
      <c r="H53" s="401"/>
      <c r="I53" s="374"/>
      <c r="J53" s="374"/>
      <c r="K53" s="375"/>
      <c r="L53" s="375"/>
      <c r="M53" s="376"/>
    </row>
    <row r="54" spans="2:13" ht="14.25">
      <c r="B54" s="327"/>
      <c r="C54" s="20"/>
      <c r="D54" s="20"/>
      <c r="E54" s="20"/>
      <c r="F54" s="241"/>
      <c r="G54" s="241"/>
      <c r="H54" s="377"/>
      <c r="I54" s="378"/>
      <c r="J54" s="378"/>
      <c r="K54" s="375"/>
      <c r="L54" s="375"/>
      <c r="M54" s="376"/>
    </row>
    <row r="55" spans="2:13" ht="14.25">
      <c r="B55" s="327"/>
      <c r="C55" s="20" t="s">
        <v>2</v>
      </c>
      <c r="D55" s="20" t="s">
        <v>30</v>
      </c>
      <c r="E55" s="21" t="s">
        <v>32</v>
      </c>
      <c r="F55" s="243">
        <f>I55</f>
        <v>8594.5</v>
      </c>
      <c r="G55" s="27">
        <f>J55</f>
        <v>8929.27</v>
      </c>
      <c r="H55" s="238">
        <v>9013.44</v>
      </c>
      <c r="I55" s="27">
        <f>'[5]Top Sheet (Final)'!D54</f>
        <v>8594.5</v>
      </c>
      <c r="J55" s="27">
        <f>'[5]Top Sheet (Final)'!H54</f>
        <v>8929.27</v>
      </c>
      <c r="K55" s="196">
        <v>8863.69</v>
      </c>
      <c r="L55" s="196"/>
      <c r="M55" s="226"/>
    </row>
    <row r="56" spans="2:13" ht="14.25">
      <c r="B56" s="327"/>
      <c r="C56" s="20"/>
      <c r="D56" s="20"/>
      <c r="E56" s="21" t="s">
        <v>34</v>
      </c>
      <c r="F56" s="243">
        <f>I56</f>
        <v>9153.51</v>
      </c>
      <c r="G56" s="27">
        <f>J56</f>
        <v>8363.06</v>
      </c>
      <c r="H56" s="238">
        <v>9683.03</v>
      </c>
      <c r="I56" s="27">
        <f>'[5]Top Sheet (Final)'!D55</f>
        <v>9153.51</v>
      </c>
      <c r="J56" s="27">
        <f>'[5]Top Sheet (Final)'!H55</f>
        <v>8363.06</v>
      </c>
      <c r="K56" s="196">
        <v>8224.57</v>
      </c>
      <c r="L56" s="196"/>
      <c r="M56" s="226"/>
    </row>
    <row r="57" spans="2:13" ht="8.25" customHeight="1">
      <c r="B57" s="327"/>
      <c r="C57" s="20"/>
      <c r="D57" s="20"/>
      <c r="E57" s="21"/>
      <c r="F57" s="240"/>
      <c r="G57" s="22"/>
      <c r="H57" s="236"/>
      <c r="I57" s="22"/>
      <c r="J57" s="22"/>
      <c r="K57" s="196"/>
      <c r="L57" s="196"/>
      <c r="M57" s="226"/>
    </row>
    <row r="58" spans="2:13" ht="15">
      <c r="B58" s="327"/>
      <c r="C58" s="20"/>
      <c r="D58" s="337" t="s">
        <v>35</v>
      </c>
      <c r="E58" s="20"/>
      <c r="F58" s="338">
        <f>F55+F56</f>
        <v>17748.010000000002</v>
      </c>
      <c r="G58" s="338">
        <f>+G55+G56</f>
        <v>17292.33</v>
      </c>
      <c r="H58" s="339">
        <v>18696.47</v>
      </c>
      <c r="I58" s="338">
        <f>I55+I56</f>
        <v>17748.010000000002</v>
      </c>
      <c r="J58" s="338">
        <f>+J55+J56</f>
        <v>17292.33</v>
      </c>
      <c r="K58" s="338">
        <f>+K55+K56</f>
        <v>17088.260000000002</v>
      </c>
      <c r="L58" s="340"/>
      <c r="M58" s="341"/>
    </row>
    <row r="59" spans="2:13" ht="14.25">
      <c r="B59" s="327"/>
      <c r="C59" s="20"/>
      <c r="D59" s="20"/>
      <c r="E59" s="20"/>
      <c r="F59" s="241"/>
      <c r="G59" s="374"/>
      <c r="H59" s="373"/>
      <c r="I59" s="374"/>
      <c r="J59" s="374"/>
      <c r="K59" s="375"/>
      <c r="L59" s="375"/>
      <c r="M59" s="376"/>
    </row>
    <row r="60" spans="2:13" ht="14.25">
      <c r="B60" s="327"/>
      <c r="C60" s="20" t="s">
        <v>3</v>
      </c>
      <c r="D60" s="20" t="s">
        <v>36</v>
      </c>
      <c r="E60" s="20"/>
      <c r="F60" s="244">
        <f>I60</f>
        <v>8040.8973204</v>
      </c>
      <c r="G60" s="22">
        <f>+J60</f>
        <v>7092.8573204</v>
      </c>
      <c r="H60" s="236">
        <v>7832.537320400001</v>
      </c>
      <c r="I60" s="22">
        <f>'[5]Top Sheet (Final)'!D57</f>
        <v>8040.8973204</v>
      </c>
      <c r="J60" s="22">
        <f>'[5]Top Sheet (Final)'!H57</f>
        <v>7092.8573204</v>
      </c>
      <c r="K60" s="192">
        <v>7302.4573204</v>
      </c>
      <c r="L60" s="192"/>
      <c r="M60" s="223"/>
    </row>
    <row r="61" spans="2:13" ht="14.25">
      <c r="B61" s="327"/>
      <c r="C61" s="20" t="s">
        <v>4</v>
      </c>
      <c r="D61" s="23" t="s">
        <v>37</v>
      </c>
      <c r="E61" s="20"/>
      <c r="F61" s="244">
        <f>I61</f>
        <v>4096.0247066</v>
      </c>
      <c r="G61" s="22">
        <f>+J61</f>
        <v>3843.1847066</v>
      </c>
      <c r="H61" s="236">
        <v>4172.4947066</v>
      </c>
      <c r="I61" s="22">
        <f>'[5]Top Sheet (Final)'!D58</f>
        <v>4096.0247066</v>
      </c>
      <c r="J61" s="22">
        <f>'[5]Top Sheet (Final)'!H58</f>
        <v>3843.1847066</v>
      </c>
      <c r="K61" s="192">
        <v>4191.1847066</v>
      </c>
      <c r="L61" s="192"/>
      <c r="M61" s="223"/>
    </row>
    <row r="62" spans="2:13" ht="14.25">
      <c r="B62" s="327"/>
      <c r="C62" s="20" t="s">
        <v>5</v>
      </c>
      <c r="D62" s="23" t="s">
        <v>38</v>
      </c>
      <c r="E62" s="20"/>
      <c r="F62" s="244">
        <f>I62</f>
        <v>6925.15</v>
      </c>
      <c r="G62" s="22">
        <f>+J62</f>
        <v>6933.23</v>
      </c>
      <c r="H62" s="236">
        <v>6917.79</v>
      </c>
      <c r="I62" s="22">
        <f>'[5]Top Sheet (Final)'!D59</f>
        <v>6925.15</v>
      </c>
      <c r="J62" s="22">
        <f>'[5]Top Sheet (Final)'!H59</f>
        <v>6933.23</v>
      </c>
      <c r="K62" s="192">
        <v>6960.54</v>
      </c>
      <c r="L62" s="192"/>
      <c r="M62" s="223"/>
    </row>
    <row r="63" spans="2:13" ht="14.25">
      <c r="B63" s="327"/>
      <c r="C63" s="20" t="s">
        <v>6</v>
      </c>
      <c r="D63" s="20" t="s">
        <v>49</v>
      </c>
      <c r="E63" s="20"/>
      <c r="F63" s="244">
        <f>I63</f>
        <v>1019.1197999999999</v>
      </c>
      <c r="G63" s="22">
        <f>+J63</f>
        <v>987.8997999999999</v>
      </c>
      <c r="H63" s="236">
        <v>999.9198</v>
      </c>
      <c r="I63" s="22">
        <f>'[5]Top Sheet (Final)'!D60</f>
        <v>1019.1197999999999</v>
      </c>
      <c r="J63" s="22">
        <f>'[5]Top Sheet (Final)'!H60</f>
        <v>987.8997999999999</v>
      </c>
      <c r="K63" s="192">
        <v>901.5498</v>
      </c>
      <c r="L63" s="192"/>
      <c r="M63" s="223"/>
    </row>
    <row r="64" spans="2:13" ht="15">
      <c r="B64" s="327"/>
      <c r="C64" s="20"/>
      <c r="D64" s="35" t="s">
        <v>77</v>
      </c>
      <c r="E64" s="20"/>
      <c r="F64" s="34">
        <f aca="true" t="shared" si="3" ref="F64:K64">F58+F60+F61+F62+F63</f>
        <v>37829.201827000004</v>
      </c>
      <c r="G64" s="34">
        <f t="shared" si="3"/>
        <v>36149.501827</v>
      </c>
      <c r="H64" s="34">
        <v>38619.21182700001</v>
      </c>
      <c r="I64" s="34">
        <f t="shared" si="3"/>
        <v>37829.201827000004</v>
      </c>
      <c r="J64" s="34">
        <f t="shared" si="3"/>
        <v>36149.501827</v>
      </c>
      <c r="K64" s="34">
        <f t="shared" si="3"/>
        <v>36443.991827000005</v>
      </c>
      <c r="L64" s="205"/>
      <c r="M64" s="201"/>
    </row>
    <row r="65" spans="2:13" ht="14.25">
      <c r="B65" s="327"/>
      <c r="C65" s="20"/>
      <c r="D65" s="20"/>
      <c r="E65" s="20"/>
      <c r="F65" s="22"/>
      <c r="G65" s="22"/>
      <c r="H65" s="236"/>
      <c r="I65" s="22"/>
      <c r="J65" s="22"/>
      <c r="K65" s="192"/>
      <c r="L65" s="192"/>
      <c r="M65" s="223"/>
    </row>
    <row r="66" spans="2:17" ht="14.25">
      <c r="B66" s="327"/>
      <c r="C66" s="20"/>
      <c r="D66" s="20" t="s">
        <v>75</v>
      </c>
      <c r="E66" s="20"/>
      <c r="F66" s="27">
        <f>F68-F64</f>
        <v>37241.088173000004</v>
      </c>
      <c r="G66" s="27">
        <f>+J66</f>
        <v>31934.408173000003</v>
      </c>
      <c r="H66" s="238">
        <v>33078.018172999975</v>
      </c>
      <c r="I66" s="27">
        <f>I68-I64</f>
        <v>37241.088173000004</v>
      </c>
      <c r="J66" s="27">
        <f>J68-J64</f>
        <v>31934.408173000003</v>
      </c>
      <c r="K66" s="196">
        <v>35354.420952254826</v>
      </c>
      <c r="L66" s="192"/>
      <c r="M66" s="223"/>
      <c r="N66" s="357"/>
      <c r="O66" s="379"/>
      <c r="Q66" s="316">
        <v>28873.318173000007</v>
      </c>
    </row>
    <row r="67" spans="2:13" ht="9" customHeight="1">
      <c r="B67" s="327"/>
      <c r="C67" s="20"/>
      <c r="D67" s="20"/>
      <c r="E67" s="20"/>
      <c r="F67" s="248"/>
      <c r="G67" s="380"/>
      <c r="H67" s="381"/>
      <c r="I67" s="380"/>
      <c r="J67" s="380"/>
      <c r="K67" s="382"/>
      <c r="L67" s="375"/>
      <c r="M67" s="376"/>
    </row>
    <row r="68" spans="2:15" ht="15">
      <c r="B68" s="352" t="s">
        <v>76</v>
      </c>
      <c r="C68" s="383"/>
      <c r="D68" s="324"/>
      <c r="E68" s="325"/>
      <c r="F68" s="384">
        <f>I68</f>
        <v>75070.29000000001</v>
      </c>
      <c r="G68" s="384">
        <f>J68</f>
        <v>68083.91</v>
      </c>
      <c r="H68" s="385">
        <v>71697.22999999998</v>
      </c>
      <c r="I68" s="384">
        <f>+'[3]Balance Sheet'!$EU$55</f>
        <v>75070.29000000001</v>
      </c>
      <c r="J68" s="384">
        <f>+'[3]Balance Sheet'!$EW$55</f>
        <v>68083.91</v>
      </c>
      <c r="K68" s="386">
        <f>+K64+K66</f>
        <v>71798.41277925484</v>
      </c>
      <c r="L68" s="340"/>
      <c r="M68" s="341"/>
      <c r="O68" s="356"/>
    </row>
    <row r="69" spans="2:13" s="372" customFormat="1" ht="1.5" customHeight="1">
      <c r="B69" s="365"/>
      <c r="C69" s="366"/>
      <c r="D69" s="366"/>
      <c r="E69" s="366"/>
      <c r="F69" s="367"/>
      <c r="G69" s="367"/>
      <c r="H69" s="368"/>
      <c r="I69" s="369"/>
      <c r="J69" s="369"/>
      <c r="K69" s="370"/>
      <c r="L69" s="370"/>
      <c r="M69" s="371"/>
    </row>
    <row r="70" spans="2:13" ht="5.25" customHeight="1">
      <c r="B70" s="327"/>
      <c r="C70" s="20"/>
      <c r="D70" s="20"/>
      <c r="E70" s="20"/>
      <c r="F70" s="241"/>
      <c r="G70" s="241"/>
      <c r="H70" s="373"/>
      <c r="I70" s="374"/>
      <c r="J70" s="374"/>
      <c r="K70" s="375"/>
      <c r="L70" s="375"/>
      <c r="M70" s="376"/>
    </row>
    <row r="71" spans="2:13" ht="15">
      <c r="B71" s="333">
        <v>4</v>
      </c>
      <c r="C71" s="35" t="s">
        <v>102</v>
      </c>
      <c r="D71" s="20"/>
      <c r="E71" s="20"/>
      <c r="F71" s="241"/>
      <c r="G71" s="241"/>
      <c r="H71" s="373"/>
      <c r="I71" s="374"/>
      <c r="J71" s="374"/>
      <c r="K71" s="375"/>
      <c r="L71" s="375"/>
      <c r="M71" s="376"/>
    </row>
    <row r="72" spans="2:13" ht="14.25">
      <c r="B72" s="327"/>
      <c r="C72" s="20"/>
      <c r="D72" s="20"/>
      <c r="E72" s="20"/>
      <c r="F72" s="241"/>
      <c r="G72" s="241"/>
      <c r="H72" s="377"/>
      <c r="I72" s="378"/>
      <c r="J72" s="378"/>
      <c r="K72" s="375"/>
      <c r="L72" s="375"/>
      <c r="M72" s="376"/>
    </row>
    <row r="73" spans="2:13" ht="14.25">
      <c r="B73" s="327"/>
      <c r="C73" s="20" t="s">
        <v>2</v>
      </c>
      <c r="D73" s="20" t="s">
        <v>30</v>
      </c>
      <c r="E73" s="21" t="s">
        <v>32</v>
      </c>
      <c r="F73" s="243">
        <f>I73</f>
        <v>4686.26</v>
      </c>
      <c r="G73" s="27">
        <f>+J73</f>
        <v>4898.27</v>
      </c>
      <c r="H73" s="238">
        <v>4891.28</v>
      </c>
      <c r="I73" s="27">
        <f>'[5]Top Sheet (Final)'!F54</f>
        <v>4686.26</v>
      </c>
      <c r="J73" s="27">
        <f>'[5]Top Sheet (Final)'!J54</f>
        <v>4898.27</v>
      </c>
      <c r="K73" s="196">
        <v>4888.65</v>
      </c>
      <c r="L73" s="196"/>
      <c r="M73" s="226"/>
    </row>
    <row r="74" spans="2:13" ht="14.25">
      <c r="B74" s="327"/>
      <c r="C74" s="20"/>
      <c r="D74" s="20"/>
      <c r="E74" s="21" t="s">
        <v>34</v>
      </c>
      <c r="F74" s="243">
        <f>I74</f>
        <v>2194.47</v>
      </c>
      <c r="G74" s="27">
        <f>+J74</f>
        <v>2103.26</v>
      </c>
      <c r="H74" s="238">
        <v>2223.78</v>
      </c>
      <c r="I74" s="27">
        <f>'[5]Top Sheet (Final)'!F55</f>
        <v>2194.47</v>
      </c>
      <c r="J74" s="27">
        <f>'[5]Top Sheet (Final)'!J55</f>
        <v>2103.26</v>
      </c>
      <c r="K74" s="196">
        <v>2020.85</v>
      </c>
      <c r="L74" s="196"/>
      <c r="M74" s="226"/>
    </row>
    <row r="75" spans="2:13" ht="14.25">
      <c r="B75" s="327"/>
      <c r="C75" s="20"/>
      <c r="D75" s="20"/>
      <c r="E75" s="21"/>
      <c r="F75" s="240"/>
      <c r="G75" s="22"/>
      <c r="H75" s="236"/>
      <c r="I75" s="22"/>
      <c r="J75" s="22"/>
      <c r="K75" s="196"/>
      <c r="L75" s="196"/>
      <c r="M75" s="226"/>
    </row>
    <row r="76" spans="2:13" ht="15">
      <c r="B76" s="327"/>
      <c r="C76" s="20"/>
      <c r="D76" s="337" t="s">
        <v>35</v>
      </c>
      <c r="E76" s="20"/>
      <c r="F76" s="338">
        <f>I76</f>
        <v>6880.73</v>
      </c>
      <c r="G76" s="338">
        <f>+G73+G74</f>
        <v>7001.530000000001</v>
      </c>
      <c r="H76" s="338">
        <v>7115.0599999999995</v>
      </c>
      <c r="I76" s="338">
        <f>I73+I74</f>
        <v>6880.73</v>
      </c>
      <c r="J76" s="338">
        <f>J73+J74</f>
        <v>7001.530000000001</v>
      </c>
      <c r="K76" s="338">
        <f>K73+K74</f>
        <v>6909.5</v>
      </c>
      <c r="L76" s="340"/>
      <c r="M76" s="341"/>
    </row>
    <row r="77" spans="2:13" ht="14.25">
      <c r="B77" s="327"/>
      <c r="C77" s="20"/>
      <c r="D77" s="20"/>
      <c r="E77" s="20"/>
      <c r="F77" s="241"/>
      <c r="G77" s="374"/>
      <c r="H77" s="373"/>
      <c r="I77" s="374"/>
      <c r="J77" s="374"/>
      <c r="K77" s="375"/>
      <c r="L77" s="375"/>
      <c r="M77" s="376"/>
    </row>
    <row r="78" spans="2:13" ht="14.25">
      <c r="B78" s="327"/>
      <c r="C78" s="20" t="s">
        <v>3</v>
      </c>
      <c r="D78" s="20" t="s">
        <v>36</v>
      </c>
      <c r="E78" s="20"/>
      <c r="F78" s="244">
        <f>I78</f>
        <v>936.26</v>
      </c>
      <c r="G78" s="22">
        <f>+J78</f>
        <v>662.24</v>
      </c>
      <c r="H78" s="236">
        <v>888.07</v>
      </c>
      <c r="I78" s="22">
        <f>'[5]Top Sheet (Final)'!F57</f>
        <v>936.26</v>
      </c>
      <c r="J78" s="22">
        <f>'[5]Top Sheet (Final)'!J57</f>
        <v>662.24</v>
      </c>
      <c r="K78" s="192">
        <v>637.39</v>
      </c>
      <c r="L78" s="192"/>
      <c r="M78" s="223"/>
    </row>
    <row r="79" spans="2:13" ht="14.25">
      <c r="B79" s="327"/>
      <c r="C79" s="20" t="s">
        <v>4</v>
      </c>
      <c r="D79" s="23" t="s">
        <v>37</v>
      </c>
      <c r="E79" s="20"/>
      <c r="F79" s="244">
        <f>I79</f>
        <v>662.8</v>
      </c>
      <c r="G79" s="22">
        <f>+J79</f>
        <v>744.42</v>
      </c>
      <c r="H79" s="236">
        <v>784</v>
      </c>
      <c r="I79" s="22">
        <f>'[5]Top Sheet (Final)'!F58</f>
        <v>662.8</v>
      </c>
      <c r="J79" s="22">
        <f>'[5]Top Sheet (Final)'!J58</f>
        <v>744.42</v>
      </c>
      <c r="K79" s="192">
        <v>785.36</v>
      </c>
      <c r="L79" s="192"/>
      <c r="M79" s="223"/>
    </row>
    <row r="80" spans="2:13" ht="14.25">
      <c r="B80" s="327"/>
      <c r="C80" s="20" t="s">
        <v>5</v>
      </c>
      <c r="D80" s="23" t="s">
        <v>38</v>
      </c>
      <c r="E80" s="20"/>
      <c r="F80" s="244">
        <f>I80</f>
        <v>795.65</v>
      </c>
      <c r="G80" s="22">
        <f>+J80</f>
        <v>804.34</v>
      </c>
      <c r="H80" s="236">
        <v>844.82</v>
      </c>
      <c r="I80" s="22">
        <f>'[5]Top Sheet (Final)'!F59</f>
        <v>795.65</v>
      </c>
      <c r="J80" s="22">
        <f>'[5]Top Sheet (Final)'!J59</f>
        <v>804.34</v>
      </c>
      <c r="K80" s="192">
        <v>755.48</v>
      </c>
      <c r="L80" s="192"/>
      <c r="M80" s="223"/>
    </row>
    <row r="81" spans="2:13" ht="14.25">
      <c r="B81" s="327"/>
      <c r="C81" s="20" t="s">
        <v>6</v>
      </c>
      <c r="D81" s="20" t="s">
        <v>49</v>
      </c>
      <c r="E81" s="20"/>
      <c r="F81" s="244">
        <f>I81</f>
        <v>342.49</v>
      </c>
      <c r="G81" s="22">
        <f>+J81</f>
        <v>317.74</v>
      </c>
      <c r="H81" s="239">
        <v>298.53</v>
      </c>
      <c r="I81" s="174">
        <f>'[5]Top Sheet (Final)'!F60</f>
        <v>342.49</v>
      </c>
      <c r="J81" s="174">
        <f>'[5]Top Sheet (Final)'!J60</f>
        <v>317.74</v>
      </c>
      <c r="K81" s="197">
        <v>296.42</v>
      </c>
      <c r="L81" s="197"/>
      <c r="M81" s="227"/>
    </row>
    <row r="82" spans="2:13" ht="15">
      <c r="B82" s="327"/>
      <c r="C82" s="20"/>
      <c r="D82" s="35" t="s">
        <v>77</v>
      </c>
      <c r="E82" s="20"/>
      <c r="F82" s="242">
        <f aca="true" t="shared" si="4" ref="F82:K82">SUM(F76:F81)</f>
        <v>9617.929999999998</v>
      </c>
      <c r="G82" s="242">
        <f t="shared" si="4"/>
        <v>9530.27</v>
      </c>
      <c r="H82" s="242">
        <v>9930.48</v>
      </c>
      <c r="I82" s="34">
        <f t="shared" si="4"/>
        <v>9617.929999999998</v>
      </c>
      <c r="J82" s="242">
        <f t="shared" si="4"/>
        <v>9530.27</v>
      </c>
      <c r="K82" s="242">
        <f t="shared" si="4"/>
        <v>9384.15</v>
      </c>
      <c r="L82" s="205"/>
      <c r="M82" s="201"/>
    </row>
    <row r="83" spans="2:13" ht="14.25">
      <c r="B83" s="327"/>
      <c r="C83" s="20"/>
      <c r="D83" s="20"/>
      <c r="E83" s="20"/>
      <c r="F83" s="248"/>
      <c r="G83" s="27"/>
      <c r="H83" s="238"/>
      <c r="I83" s="27"/>
      <c r="J83" s="22"/>
      <c r="K83" s="192"/>
      <c r="L83" s="192"/>
      <c r="M83" s="223"/>
    </row>
    <row r="84" spans="2:17" ht="14.25">
      <c r="B84" s="327"/>
      <c r="C84" s="20"/>
      <c r="D84" s="20" t="s">
        <v>78</v>
      </c>
      <c r="E84" s="20"/>
      <c r="F84" s="27">
        <f>F86-F82</f>
        <v>2941.7800000000007</v>
      </c>
      <c r="G84" s="27">
        <f>+J84</f>
        <v>3039.4199999999983</v>
      </c>
      <c r="H84" s="238">
        <v>2794.84</v>
      </c>
      <c r="I84" s="27">
        <f>I86-I82</f>
        <v>2941.7800000000007</v>
      </c>
      <c r="J84" s="22">
        <f>J86-J82</f>
        <v>3039.4199999999983</v>
      </c>
      <c r="K84" s="22">
        <v>2929.915880925002</v>
      </c>
      <c r="L84" s="192"/>
      <c r="M84" s="223"/>
      <c r="Q84" s="316">
        <v>3348.5199999999986</v>
      </c>
    </row>
    <row r="85" spans="2:13" ht="14.25">
      <c r="B85" s="327"/>
      <c r="C85" s="20"/>
      <c r="D85" s="20"/>
      <c r="E85" s="20"/>
      <c r="F85" s="241"/>
      <c r="G85" s="374"/>
      <c r="H85" s="373"/>
      <c r="I85" s="374"/>
      <c r="J85" s="374"/>
      <c r="K85" s="375"/>
      <c r="L85" s="375"/>
      <c r="M85" s="376"/>
    </row>
    <row r="86" spans="2:13" ht="15">
      <c r="B86" s="352" t="s">
        <v>79</v>
      </c>
      <c r="C86" s="383"/>
      <c r="D86" s="324"/>
      <c r="E86" s="325"/>
      <c r="F86" s="384">
        <f>I86</f>
        <v>12559.71</v>
      </c>
      <c r="G86" s="384">
        <f>+G82+G84</f>
        <v>12569.689999999999</v>
      </c>
      <c r="H86" s="385">
        <v>12725.32</v>
      </c>
      <c r="I86" s="384">
        <f>+'[3]Balance Sheet'!$EU$84+'[3]Balance Sheet'!$EU$95</f>
        <v>12559.71</v>
      </c>
      <c r="J86" s="384">
        <f>+'[3]Balance Sheet'!$EW$84+'[3]Balance Sheet'!$EW$95</f>
        <v>12569.689999999999</v>
      </c>
      <c r="K86" s="338">
        <f>+K82+K84</f>
        <v>12314.065880925002</v>
      </c>
      <c r="L86" s="387"/>
      <c r="M86" s="388"/>
    </row>
    <row r="87" spans="2:13" ht="2.25" customHeight="1">
      <c r="B87" s="326"/>
      <c r="C87" s="20"/>
      <c r="D87" s="20"/>
      <c r="E87" s="20"/>
      <c r="F87" s="20"/>
      <c r="G87" s="20"/>
      <c r="H87" s="389"/>
      <c r="I87" s="389"/>
      <c r="J87" s="389"/>
      <c r="K87" s="390"/>
      <c r="L87" s="388"/>
      <c r="M87" s="388"/>
    </row>
    <row r="88" spans="2:13" s="372" customFormat="1" ht="6" customHeight="1">
      <c r="B88" s="391"/>
      <c r="C88" s="20"/>
      <c r="D88" s="20"/>
      <c r="E88" s="20"/>
      <c r="F88" s="20"/>
      <c r="G88" s="20"/>
      <c r="H88" s="371"/>
      <c r="I88" s="371"/>
      <c r="J88" s="371"/>
      <c r="K88" s="371"/>
      <c r="L88" s="371"/>
      <c r="M88" s="371"/>
    </row>
    <row r="89" spans="2:13" ht="60" customHeight="1">
      <c r="B89" s="905" t="s">
        <v>161</v>
      </c>
      <c r="C89" s="905"/>
      <c r="D89" s="905"/>
      <c r="E89" s="905"/>
      <c r="F89" s="905"/>
      <c r="G89" s="905"/>
      <c r="H89" s="905"/>
      <c r="I89" s="905"/>
      <c r="J89" s="905"/>
      <c r="K89" s="905"/>
      <c r="L89" s="323"/>
      <c r="M89" s="323"/>
    </row>
    <row r="90" spans="2:13" s="392" customFormat="1" ht="6" customHeight="1">
      <c r="B90" s="393"/>
      <c r="C90" s="393"/>
      <c r="D90" s="393"/>
      <c r="E90" s="393"/>
      <c r="F90" s="393"/>
      <c r="G90" s="393"/>
      <c r="H90" s="394"/>
      <c r="I90" s="394"/>
      <c r="J90" s="394"/>
      <c r="K90" s="394"/>
      <c r="L90" s="394"/>
      <c r="M90" s="394"/>
    </row>
    <row r="93" spans="6:16" ht="14.25">
      <c r="F93" s="395"/>
      <c r="G93" s="395"/>
      <c r="H93" s="395"/>
      <c r="I93" s="395"/>
      <c r="J93" s="395"/>
      <c r="K93" s="395"/>
      <c r="P93" s="353"/>
    </row>
    <row r="95" spans="6:11" ht="14.25">
      <c r="F95" s="396"/>
      <c r="G95" s="396"/>
      <c r="H95" s="396"/>
      <c r="I95" s="396"/>
      <c r="J95" s="396"/>
      <c r="K95" s="396"/>
    </row>
  </sheetData>
  <sheetProtection/>
  <mergeCells count="5">
    <mergeCell ref="B3:K3"/>
    <mergeCell ref="B4:K4"/>
    <mergeCell ref="B5:K5"/>
    <mergeCell ref="F7:K7"/>
    <mergeCell ref="B89:K89"/>
  </mergeCells>
  <printOptions horizontalCentered="1" verticalCentered="1"/>
  <pageMargins left="0" right="0" top="0.2362204724409449" bottom="0.2362204724409449" header="0.31496062992125984" footer="0.31496062992125984"/>
  <pageSetup fitToHeight="1" fitToWidth="1" horizontalDpi="300" verticalDpi="300" orientation="portrait" paperSize="9" scale="66" r:id="rId1"/>
</worksheet>
</file>

<file path=xl/worksheets/sheet5.xml><?xml version="1.0" encoding="utf-8"?>
<worksheet xmlns="http://schemas.openxmlformats.org/spreadsheetml/2006/main" xmlns:r="http://schemas.openxmlformats.org/officeDocument/2006/relationships">
  <dimension ref="A1:AJ214"/>
  <sheetViews>
    <sheetView showGridLines="0" showOutlineSymbols="0" view="pageBreakPreview" zoomScaleSheetLayoutView="100" zoomScalePageLayoutView="0" workbookViewId="0" topLeftCell="A34">
      <selection activeCell="D29" sqref="D29"/>
    </sheetView>
  </sheetViews>
  <sheetFormatPr defaultColWidth="12.421875" defaultRowHeight="12.75"/>
  <cols>
    <col min="1" max="1" width="2.140625" style="455" customWidth="1"/>
    <col min="2" max="2" width="3.00390625" style="455" customWidth="1"/>
    <col min="3" max="3" width="5.7109375" style="456" customWidth="1"/>
    <col min="4" max="4" width="62.8515625" style="455" customWidth="1"/>
    <col min="5" max="5" width="10.7109375" style="455" customWidth="1"/>
    <col min="6" max="6" width="1.57421875" style="455" customWidth="1"/>
    <col min="7" max="7" width="11.28125" style="455" customWidth="1"/>
    <col min="8" max="8" width="1.57421875" style="455" hidden="1" customWidth="1"/>
    <col min="9" max="9" width="10.7109375" style="455" customWidth="1"/>
    <col min="10" max="10" width="1.57421875" style="455" customWidth="1"/>
    <col min="11" max="11" width="11.28125" style="455" customWidth="1"/>
    <col min="12" max="12" width="1.57421875" style="455" hidden="1" customWidth="1"/>
    <col min="13" max="13" width="10.7109375" style="455" hidden="1" customWidth="1"/>
    <col min="14" max="14" width="1.57421875" style="455" hidden="1" customWidth="1"/>
    <col min="15" max="15" width="11.28125" style="455" hidden="1" customWidth="1"/>
    <col min="16" max="16" width="1.57421875" style="466" hidden="1" customWidth="1"/>
    <col min="17" max="17" width="11.57421875" style="472" hidden="1" customWidth="1"/>
    <col min="18" max="18" width="1.57421875" style="455" hidden="1" customWidth="1"/>
    <col min="19" max="19" width="11.140625" style="472" hidden="1" customWidth="1"/>
    <col min="20" max="20" width="1.57421875" style="455" customWidth="1"/>
    <col min="21" max="21" width="16.00390625" style="595" bestFit="1" customWidth="1"/>
    <col min="22" max="22" width="15.00390625" style="595" bestFit="1" customWidth="1"/>
    <col min="23" max="23" width="3.28125" style="595" customWidth="1"/>
    <col min="24" max="30" width="12.421875" style="595" customWidth="1"/>
    <col min="31" max="16384" width="12.421875" style="455" customWidth="1"/>
  </cols>
  <sheetData>
    <row r="1" spans="7:36" ht="18" customHeight="1">
      <c r="G1" s="457"/>
      <c r="H1" s="458"/>
      <c r="I1" s="458"/>
      <c r="J1" s="458"/>
      <c r="K1" s="457"/>
      <c r="O1" s="459" t="e">
        <f>+O68-O75</f>
        <v>#REF!</v>
      </c>
      <c r="P1" s="459"/>
      <c r="Q1" s="460"/>
      <c r="S1" s="459" t="e">
        <f>+S68-S75</f>
        <v>#REF!</v>
      </c>
      <c r="U1" s="461"/>
      <c r="V1" s="461"/>
      <c r="W1" s="461"/>
      <c r="X1" s="461"/>
      <c r="Y1" s="461"/>
      <c r="Z1" s="461"/>
      <c r="AA1" s="461"/>
      <c r="AB1" s="461"/>
      <c r="AC1" s="461"/>
      <c r="AD1" s="461"/>
      <c r="AE1" s="462"/>
      <c r="AF1" s="462"/>
      <c r="AG1" s="462"/>
      <c r="AH1" s="462"/>
      <c r="AI1" s="462"/>
      <c r="AJ1" s="462"/>
    </row>
    <row r="2" spans="2:36" ht="13.5" customHeight="1">
      <c r="B2" s="463"/>
      <c r="C2" s="464"/>
      <c r="D2" s="465"/>
      <c r="E2" s="465"/>
      <c r="F2" s="465"/>
      <c r="G2" s="465"/>
      <c r="H2" s="465"/>
      <c r="I2" s="465"/>
      <c r="J2" s="465"/>
      <c r="K2" s="465"/>
      <c r="L2" s="465"/>
      <c r="M2" s="465"/>
      <c r="N2" s="465"/>
      <c r="Q2" s="467"/>
      <c r="R2" s="465"/>
      <c r="S2" s="455"/>
      <c r="T2" s="465"/>
      <c r="U2" s="461"/>
      <c r="V2" s="461"/>
      <c r="W2" s="461"/>
      <c r="X2" s="461"/>
      <c r="Y2" s="461"/>
      <c r="Z2" s="461"/>
      <c r="AA2" s="461"/>
      <c r="AB2" s="461"/>
      <c r="AC2" s="461"/>
      <c r="AD2" s="461"/>
      <c r="AE2" s="462"/>
      <c r="AF2" s="462"/>
      <c r="AG2" s="462"/>
      <c r="AH2" s="462"/>
      <c r="AI2" s="462"/>
      <c r="AJ2" s="462"/>
    </row>
    <row r="3" spans="2:36" ht="16.5" customHeight="1">
      <c r="B3" s="908" t="s">
        <v>0</v>
      </c>
      <c r="C3" s="908"/>
      <c r="D3" s="908"/>
      <c r="E3" s="908"/>
      <c r="F3" s="908"/>
      <c r="G3" s="908"/>
      <c r="H3" s="908"/>
      <c r="I3" s="908"/>
      <c r="J3" s="465"/>
      <c r="K3" s="465"/>
      <c r="L3" s="465"/>
      <c r="M3" s="465"/>
      <c r="N3" s="465"/>
      <c r="O3" s="465"/>
      <c r="P3" s="468"/>
      <c r="Q3" s="467"/>
      <c r="R3" s="465"/>
      <c r="S3" s="467"/>
      <c r="T3" s="465"/>
      <c r="U3" s="469"/>
      <c r="V3" s="469"/>
      <c r="W3" s="469"/>
      <c r="X3" s="469"/>
      <c r="Y3" s="469"/>
      <c r="Z3" s="469"/>
      <c r="AA3" s="469"/>
      <c r="AB3" s="469"/>
      <c r="AC3" s="469"/>
      <c r="AD3" s="469"/>
      <c r="AE3" s="470"/>
      <c r="AF3" s="470"/>
      <c r="AG3" s="470"/>
      <c r="AH3" s="470"/>
      <c r="AI3" s="462"/>
      <c r="AJ3" s="462"/>
    </row>
    <row r="4" spans="2:36" ht="12.75">
      <c r="B4" s="908" t="s">
        <v>262</v>
      </c>
      <c r="C4" s="908"/>
      <c r="D4" s="908"/>
      <c r="E4" s="908"/>
      <c r="F4" s="908"/>
      <c r="G4" s="908"/>
      <c r="H4" s="908"/>
      <c r="I4" s="908"/>
      <c r="J4" s="908"/>
      <c r="K4" s="465"/>
      <c r="L4" s="465"/>
      <c r="M4" s="465"/>
      <c r="N4" s="465"/>
      <c r="O4" s="465"/>
      <c r="P4" s="468"/>
      <c r="Q4" s="467"/>
      <c r="R4" s="465"/>
      <c r="S4" s="467"/>
      <c r="T4" s="465"/>
      <c r="U4" s="469"/>
      <c r="V4" s="469"/>
      <c r="W4" s="469"/>
      <c r="X4" s="469"/>
      <c r="Y4" s="469"/>
      <c r="Z4" s="469"/>
      <c r="AA4" s="469"/>
      <c r="AB4" s="469"/>
      <c r="AC4" s="469"/>
      <c r="AD4" s="469"/>
      <c r="AE4" s="470"/>
      <c r="AF4" s="470"/>
      <c r="AG4" s="470"/>
      <c r="AH4" s="470"/>
      <c r="AI4" s="462"/>
      <c r="AJ4" s="462"/>
    </row>
    <row r="5" spans="2:36" ht="14.25" customHeight="1">
      <c r="B5" s="471"/>
      <c r="C5" s="464"/>
      <c r="D5" s="465"/>
      <c r="E5" s="465"/>
      <c r="F5" s="465"/>
      <c r="G5" s="465"/>
      <c r="H5" s="465"/>
      <c r="I5" s="465"/>
      <c r="J5" s="465"/>
      <c r="K5" s="692" t="s">
        <v>184</v>
      </c>
      <c r="L5" s="465"/>
      <c r="M5" s="465"/>
      <c r="N5" s="465"/>
      <c r="O5" s="465"/>
      <c r="P5" s="468"/>
      <c r="Q5" s="467"/>
      <c r="R5" s="465"/>
      <c r="S5" s="467"/>
      <c r="T5" s="465"/>
      <c r="U5" s="469"/>
      <c r="V5" s="469"/>
      <c r="W5" s="469"/>
      <c r="X5" s="469"/>
      <c r="Y5" s="469"/>
      <c r="Z5" s="469"/>
      <c r="AA5" s="469"/>
      <c r="AB5" s="469"/>
      <c r="AC5" s="469"/>
      <c r="AD5" s="469"/>
      <c r="AE5" s="470"/>
      <c r="AF5" s="470"/>
      <c r="AG5" s="470"/>
      <c r="AH5" s="470"/>
      <c r="AI5" s="462"/>
      <c r="AJ5" s="462"/>
    </row>
    <row r="6" spans="2:36" ht="12.75">
      <c r="B6" s="599"/>
      <c r="C6" s="600"/>
      <c r="D6" s="601"/>
      <c r="E6" s="635"/>
      <c r="F6" s="602"/>
      <c r="G6" s="690" t="s">
        <v>259</v>
      </c>
      <c r="H6" s="601"/>
      <c r="I6" s="654"/>
      <c r="J6" s="601"/>
      <c r="K6" s="690" t="s">
        <v>259</v>
      </c>
      <c r="L6" s="465"/>
      <c r="M6" s="472"/>
      <c r="O6" s="473" t="s">
        <v>185</v>
      </c>
      <c r="P6" s="474"/>
      <c r="S6" s="473" t="s">
        <v>185</v>
      </c>
      <c r="T6" s="465"/>
      <c r="U6" s="461"/>
      <c r="V6" s="469"/>
      <c r="W6" s="469"/>
      <c r="X6" s="469"/>
      <c r="Y6" s="469"/>
      <c r="Z6" s="469"/>
      <c r="AA6" s="469"/>
      <c r="AB6" s="469"/>
      <c r="AC6" s="469"/>
      <c r="AD6" s="469"/>
      <c r="AE6" s="470"/>
      <c r="AF6" s="470"/>
      <c r="AG6" s="470"/>
      <c r="AH6" s="470"/>
      <c r="AI6" s="462"/>
      <c r="AJ6" s="462"/>
    </row>
    <row r="7" spans="2:36" ht="12.75">
      <c r="B7" s="603"/>
      <c r="C7" s="553"/>
      <c r="D7" s="468"/>
      <c r="E7" s="636"/>
      <c r="F7" s="604"/>
      <c r="G7" s="691" t="s">
        <v>261</v>
      </c>
      <c r="H7" s="468"/>
      <c r="I7" s="655"/>
      <c r="J7" s="468"/>
      <c r="K7" s="691" t="s">
        <v>260</v>
      </c>
      <c r="L7" s="465"/>
      <c r="M7" s="467"/>
      <c r="O7" s="473" t="s">
        <v>186</v>
      </c>
      <c r="P7" s="474"/>
      <c r="Q7" s="467"/>
      <c r="S7" s="473" t="s">
        <v>187</v>
      </c>
      <c r="T7" s="465"/>
      <c r="U7" s="461"/>
      <c r="V7" s="461"/>
      <c r="W7" s="461"/>
      <c r="X7" s="461"/>
      <c r="Y7" s="461"/>
      <c r="Z7" s="461"/>
      <c r="AA7" s="461"/>
      <c r="AB7" s="461"/>
      <c r="AC7" s="461"/>
      <c r="AD7" s="461"/>
      <c r="AE7" s="462"/>
      <c r="AF7" s="462"/>
      <c r="AG7" s="462"/>
      <c r="AH7" s="462"/>
      <c r="AI7" s="462"/>
      <c r="AJ7" s="462"/>
    </row>
    <row r="8" spans="2:36" ht="12.75" hidden="1">
      <c r="B8" s="603"/>
      <c r="C8" s="553"/>
      <c r="D8" s="477"/>
      <c r="E8" s="637"/>
      <c r="F8" s="596"/>
      <c r="G8" s="640"/>
      <c r="H8" s="477"/>
      <c r="I8" s="656"/>
      <c r="J8" s="477"/>
      <c r="K8" s="605"/>
      <c r="L8" s="475"/>
      <c r="M8" s="475"/>
      <c r="N8" s="475"/>
      <c r="O8" s="475"/>
      <c r="P8" s="477"/>
      <c r="Q8" s="475"/>
      <c r="R8" s="475"/>
      <c r="S8" s="475"/>
      <c r="T8" s="465"/>
      <c r="U8" s="461"/>
      <c r="V8" s="461"/>
      <c r="W8" s="461"/>
      <c r="X8" s="461"/>
      <c r="Y8" s="461"/>
      <c r="Z8" s="461"/>
      <c r="AA8" s="461"/>
      <c r="AB8" s="461"/>
      <c r="AC8" s="461"/>
      <c r="AD8" s="461"/>
      <c r="AE8" s="462"/>
      <c r="AF8" s="462"/>
      <c r="AG8" s="462"/>
      <c r="AH8" s="462"/>
      <c r="AI8" s="462"/>
      <c r="AJ8" s="462"/>
    </row>
    <row r="9" spans="2:36" ht="2.25" customHeight="1">
      <c r="B9" s="603"/>
      <c r="C9" s="553"/>
      <c r="D9" s="477"/>
      <c r="E9" s="638"/>
      <c r="F9" s="518"/>
      <c r="G9" s="641"/>
      <c r="H9" s="517"/>
      <c r="I9" s="657"/>
      <c r="J9" s="517"/>
      <c r="K9" s="639"/>
      <c r="L9" s="475"/>
      <c r="M9" s="475"/>
      <c r="N9" s="475"/>
      <c r="O9" s="475"/>
      <c r="P9" s="477"/>
      <c r="Q9" s="475"/>
      <c r="R9" s="475"/>
      <c r="S9" s="475"/>
      <c r="T9" s="465"/>
      <c r="U9" s="461"/>
      <c r="V9" s="461"/>
      <c r="W9" s="461"/>
      <c r="X9" s="461"/>
      <c r="Y9" s="461"/>
      <c r="Z9" s="461"/>
      <c r="AA9" s="461"/>
      <c r="AB9" s="461"/>
      <c r="AC9" s="461"/>
      <c r="AD9" s="461"/>
      <c r="AE9" s="462"/>
      <c r="AF9" s="462"/>
      <c r="AG9" s="462"/>
      <c r="AH9" s="462"/>
      <c r="AI9" s="462"/>
      <c r="AJ9" s="462"/>
    </row>
    <row r="10" spans="2:36" ht="12.75">
      <c r="B10" s="606" t="s">
        <v>188</v>
      </c>
      <c r="C10" s="522" t="s">
        <v>189</v>
      </c>
      <c r="D10" s="477"/>
      <c r="E10" s="637"/>
      <c r="F10" s="640"/>
      <c r="G10" s="640"/>
      <c r="H10" s="477"/>
      <c r="I10" s="656"/>
      <c r="J10" s="605"/>
      <c r="K10" s="605"/>
      <c r="L10" s="475"/>
      <c r="M10" s="475"/>
      <c r="N10" s="475"/>
      <c r="O10" s="475"/>
      <c r="P10" s="477"/>
      <c r="Q10" s="475"/>
      <c r="R10" s="475"/>
      <c r="S10" s="475"/>
      <c r="T10" s="478"/>
      <c r="U10" s="461"/>
      <c r="V10" s="461"/>
      <c r="W10" s="461"/>
      <c r="X10" s="461"/>
      <c r="Y10" s="461"/>
      <c r="Z10" s="461"/>
      <c r="AA10" s="461"/>
      <c r="AB10" s="461"/>
      <c r="AC10" s="461"/>
      <c r="AD10" s="461"/>
      <c r="AE10" s="462"/>
      <c r="AF10" s="462"/>
      <c r="AG10" s="462"/>
      <c r="AH10" s="462"/>
      <c r="AI10" s="462"/>
      <c r="AJ10" s="462"/>
    </row>
    <row r="11" spans="2:36" ht="12.75">
      <c r="B11" s="606"/>
      <c r="C11" s="468" t="s">
        <v>190</v>
      </c>
      <c r="D11" s="477"/>
      <c r="E11" s="637"/>
      <c r="F11" s="640"/>
      <c r="G11" s="642"/>
      <c r="H11" s="477"/>
      <c r="I11" s="656"/>
      <c r="J11" s="605"/>
      <c r="K11" s="607">
        <v>10239.06</v>
      </c>
      <c r="L11" s="475"/>
      <c r="M11" s="480"/>
      <c r="N11" s="481"/>
      <c r="O11" s="480">
        <v>14362.05</v>
      </c>
      <c r="P11" s="482"/>
      <c r="Q11" s="480"/>
      <c r="R11" s="481"/>
      <c r="S11" s="480">
        <f>+'[6]WORKINGS 2011-12'!F64</f>
        <v>9168.15</v>
      </c>
      <c r="T11" s="478"/>
      <c r="U11" s="483"/>
      <c r="V11" s="461"/>
      <c r="W11" s="461"/>
      <c r="X11" s="461"/>
      <c r="Y11" s="484"/>
      <c r="Z11" s="484"/>
      <c r="AA11" s="484"/>
      <c r="AB11" s="484"/>
      <c r="AC11" s="461"/>
      <c r="AD11" s="484"/>
      <c r="AE11" s="462"/>
      <c r="AF11" s="462"/>
      <c r="AG11" s="462"/>
      <c r="AH11" s="462"/>
      <c r="AI11" s="462"/>
      <c r="AJ11" s="462"/>
    </row>
    <row r="12" spans="2:36" ht="12.75">
      <c r="B12" s="603"/>
      <c r="C12" s="468" t="s">
        <v>191</v>
      </c>
      <c r="D12" s="477"/>
      <c r="E12" s="637"/>
      <c r="F12" s="640"/>
      <c r="G12" s="640"/>
      <c r="H12" s="477"/>
      <c r="I12" s="656"/>
      <c r="J12" s="605"/>
      <c r="K12" s="605"/>
      <c r="L12" s="475"/>
      <c r="M12" s="480"/>
      <c r="N12" s="481"/>
      <c r="O12" s="480"/>
      <c r="P12" s="485"/>
      <c r="Q12" s="480"/>
      <c r="R12" s="481"/>
      <c r="S12" s="480"/>
      <c r="T12" s="478"/>
      <c r="U12" s="465"/>
      <c r="V12" s="461"/>
      <c r="W12" s="461"/>
      <c r="X12" s="461"/>
      <c r="Y12" s="484"/>
      <c r="Z12" s="484"/>
      <c r="AA12" s="484"/>
      <c r="AB12" s="484"/>
      <c r="AC12" s="461"/>
      <c r="AD12" s="484"/>
      <c r="AE12" s="462"/>
      <c r="AF12" s="462"/>
      <c r="AG12" s="462"/>
      <c r="AH12" s="462"/>
      <c r="AI12" s="462"/>
      <c r="AJ12" s="462"/>
    </row>
    <row r="13" spans="2:36" ht="12.75">
      <c r="B13" s="608"/>
      <c r="C13" s="609"/>
      <c r="D13" s="564" t="s">
        <v>119</v>
      </c>
      <c r="E13" s="643"/>
      <c r="F13" s="644"/>
      <c r="G13" s="644"/>
      <c r="H13" s="597"/>
      <c r="I13" s="658"/>
      <c r="J13" s="659"/>
      <c r="K13" s="610"/>
      <c r="L13" s="487"/>
      <c r="M13" s="480">
        <v>1027.96</v>
      </c>
      <c r="N13" s="481"/>
      <c r="O13" s="480"/>
      <c r="P13" s="485"/>
      <c r="Q13" s="480">
        <f>+'[6]WORKINGS 2011-12'!G64</f>
        <v>745.48</v>
      </c>
      <c r="R13" s="481"/>
      <c r="S13" s="480"/>
      <c r="T13" s="478"/>
      <c r="U13" s="465"/>
      <c r="V13" s="461"/>
      <c r="W13" s="461"/>
      <c r="X13" s="461"/>
      <c r="Y13" s="484"/>
      <c r="Z13" s="484"/>
      <c r="AA13" s="484"/>
      <c r="AB13" s="484"/>
      <c r="AC13" s="461"/>
      <c r="AD13" s="484"/>
      <c r="AE13" s="462"/>
      <c r="AF13" s="462"/>
      <c r="AG13" s="462"/>
      <c r="AH13" s="462"/>
      <c r="AI13" s="462"/>
      <c r="AJ13" s="462"/>
    </row>
    <row r="14" spans="2:36" ht="12.75">
      <c r="B14" s="608"/>
      <c r="C14" s="609"/>
      <c r="D14" s="564" t="s">
        <v>192</v>
      </c>
      <c r="E14" s="643"/>
      <c r="F14" s="644"/>
      <c r="G14" s="644"/>
      <c r="H14" s="597"/>
      <c r="I14" s="658"/>
      <c r="J14" s="659"/>
      <c r="K14" s="610"/>
      <c r="L14" s="487"/>
      <c r="M14" s="480"/>
      <c r="N14" s="481"/>
      <c r="O14" s="480"/>
      <c r="P14" s="485"/>
      <c r="Q14" s="480"/>
      <c r="R14" s="481"/>
      <c r="S14" s="480"/>
      <c r="T14" s="478"/>
      <c r="U14" s="465"/>
      <c r="V14" s="461"/>
      <c r="W14" s="461"/>
      <c r="X14" s="461"/>
      <c r="Y14" s="484"/>
      <c r="Z14" s="484"/>
      <c r="AA14" s="484"/>
      <c r="AB14" s="484"/>
      <c r="AC14" s="461"/>
      <c r="AD14" s="484"/>
      <c r="AE14" s="462"/>
      <c r="AF14" s="462"/>
      <c r="AG14" s="462"/>
      <c r="AH14" s="462"/>
      <c r="AI14" s="462"/>
      <c r="AJ14" s="462"/>
    </row>
    <row r="15" spans="2:36" ht="12.75">
      <c r="B15" s="608"/>
      <c r="C15" s="609"/>
      <c r="D15" s="597" t="s">
        <v>118</v>
      </c>
      <c r="E15" s="643"/>
      <c r="F15" s="644"/>
      <c r="G15" s="644"/>
      <c r="H15" s="597"/>
      <c r="I15" s="658"/>
      <c r="J15" s="659"/>
      <c r="K15" s="610"/>
      <c r="L15" s="487"/>
      <c r="M15" s="480">
        <v>68.12</v>
      </c>
      <c r="N15" s="481"/>
      <c r="O15" s="480"/>
      <c r="P15" s="485"/>
      <c r="Q15" s="480">
        <f>+'[6]WORKINGS 2011-12'!I64</f>
        <v>80.5</v>
      </c>
      <c r="R15" s="481"/>
      <c r="S15" s="480"/>
      <c r="T15" s="478"/>
      <c r="U15" s="483"/>
      <c r="V15" s="461"/>
      <c r="W15" s="461"/>
      <c r="X15" s="461"/>
      <c r="Y15" s="484"/>
      <c r="Z15" s="484"/>
      <c r="AA15" s="484"/>
      <c r="AB15" s="484"/>
      <c r="AC15" s="461"/>
      <c r="AD15" s="484"/>
      <c r="AE15" s="462"/>
      <c r="AF15" s="462"/>
      <c r="AG15" s="462"/>
      <c r="AH15" s="462"/>
      <c r="AI15" s="462"/>
      <c r="AJ15" s="462"/>
    </row>
    <row r="16" spans="2:36" ht="12.75">
      <c r="B16" s="608"/>
      <c r="C16" s="609"/>
      <c r="D16" s="597" t="s">
        <v>193</v>
      </c>
      <c r="E16" s="643"/>
      <c r="F16" s="644"/>
      <c r="G16" s="644"/>
      <c r="H16" s="597"/>
      <c r="I16" s="658"/>
      <c r="J16" s="659"/>
      <c r="K16" s="610"/>
      <c r="L16" s="487"/>
      <c r="M16" s="480">
        <v>-619.11</v>
      </c>
      <c r="N16" s="481"/>
      <c r="O16" s="480"/>
      <c r="P16" s="485"/>
      <c r="Q16" s="480">
        <f>'[6]WORKINGS 2011-12'!H64</f>
        <v>-321.88</v>
      </c>
      <c r="R16" s="481"/>
      <c r="S16" s="480"/>
      <c r="T16" s="478"/>
      <c r="U16" s="483"/>
      <c r="V16" s="461"/>
      <c r="W16" s="461"/>
      <c r="X16" s="461"/>
      <c r="Y16" s="484"/>
      <c r="Z16" s="484"/>
      <c r="AA16" s="484"/>
      <c r="AB16" s="484"/>
      <c r="AC16" s="461"/>
      <c r="AD16" s="484"/>
      <c r="AE16" s="462"/>
      <c r="AF16" s="462"/>
      <c r="AG16" s="462"/>
      <c r="AH16" s="462"/>
      <c r="AI16" s="462"/>
      <c r="AJ16" s="462"/>
    </row>
    <row r="17" spans="2:36" ht="12.75">
      <c r="B17" s="608"/>
      <c r="C17" s="609"/>
      <c r="D17" s="564" t="s">
        <v>194</v>
      </c>
      <c r="E17" s="643"/>
      <c r="F17" s="644"/>
      <c r="G17" s="644"/>
      <c r="H17" s="597"/>
      <c r="I17" s="658"/>
      <c r="J17" s="659"/>
      <c r="K17" s="610"/>
      <c r="L17" s="487"/>
      <c r="M17" s="480">
        <v>-10.34</v>
      </c>
      <c r="N17" s="481"/>
      <c r="O17" s="480"/>
      <c r="P17" s="485"/>
      <c r="Q17" s="480">
        <f>+'[6]WORKINGS 2011-12'!K64</f>
        <v>-16.32</v>
      </c>
      <c r="R17" s="481"/>
      <c r="S17" s="480"/>
      <c r="T17" s="478"/>
      <c r="U17" s="483"/>
      <c r="V17" s="484"/>
      <c r="W17" s="461"/>
      <c r="X17" s="461"/>
      <c r="Y17" s="484"/>
      <c r="Z17" s="484"/>
      <c r="AA17" s="484"/>
      <c r="AB17" s="484"/>
      <c r="AC17" s="461"/>
      <c r="AD17" s="484"/>
      <c r="AE17" s="462"/>
      <c r="AF17" s="462"/>
      <c r="AG17" s="462"/>
      <c r="AH17" s="462"/>
      <c r="AI17" s="462"/>
      <c r="AJ17" s="462"/>
    </row>
    <row r="18" spans="2:36" ht="12.75">
      <c r="B18" s="603"/>
      <c r="C18" s="609"/>
      <c r="D18" s="611" t="s">
        <v>195</v>
      </c>
      <c r="E18" s="643"/>
      <c r="F18" s="644"/>
      <c r="G18" s="644"/>
      <c r="H18" s="597"/>
      <c r="I18" s="658"/>
      <c r="J18" s="616"/>
      <c r="K18" s="612"/>
      <c r="L18" s="487"/>
      <c r="M18" s="480">
        <v>27.18</v>
      </c>
      <c r="N18" s="481"/>
      <c r="O18" s="480"/>
      <c r="P18" s="485"/>
      <c r="Q18" s="480">
        <f>+'[6]WORKINGS 2011-12'!M64</f>
        <v>12.72</v>
      </c>
      <c r="R18" s="481"/>
      <c r="S18" s="480"/>
      <c r="T18" s="488"/>
      <c r="U18" s="475"/>
      <c r="V18" s="461"/>
      <c r="W18" s="461"/>
      <c r="X18" s="461"/>
      <c r="Y18" s="484"/>
      <c r="Z18" s="484"/>
      <c r="AA18" s="484"/>
      <c r="AB18" s="484"/>
      <c r="AC18" s="461"/>
      <c r="AD18" s="484"/>
      <c r="AE18" s="462"/>
      <c r="AF18" s="462"/>
      <c r="AG18" s="462"/>
      <c r="AH18" s="462"/>
      <c r="AI18" s="462"/>
      <c r="AJ18" s="462"/>
    </row>
    <row r="19" spans="2:36" ht="12.75">
      <c r="B19" s="608"/>
      <c r="C19" s="609"/>
      <c r="D19" s="564" t="s">
        <v>246</v>
      </c>
      <c r="E19" s="645"/>
      <c r="F19" s="644"/>
      <c r="G19" s="644"/>
      <c r="H19" s="613"/>
      <c r="I19" s="660"/>
      <c r="J19" s="615"/>
      <c r="K19" s="615"/>
      <c r="L19" s="489"/>
      <c r="M19" s="491">
        <v>-0.64</v>
      </c>
      <c r="N19" s="481"/>
      <c r="O19" s="480"/>
      <c r="P19" s="485"/>
      <c r="Q19" s="480">
        <f>+'[6]WORKINGS 2011-12'!O64</f>
        <v>-137.25</v>
      </c>
      <c r="R19" s="481"/>
      <c r="S19" s="480"/>
      <c r="T19" s="488"/>
      <c r="U19" s="475"/>
      <c r="V19" s="461"/>
      <c r="W19" s="461"/>
      <c r="X19" s="461"/>
      <c r="Y19" s="484"/>
      <c r="Z19" s="484"/>
      <c r="AA19" s="484"/>
      <c r="AB19" s="484"/>
      <c r="AC19" s="461"/>
      <c r="AD19" s="484"/>
      <c r="AE19" s="462"/>
      <c r="AF19" s="462"/>
      <c r="AG19" s="462"/>
      <c r="AH19" s="462"/>
      <c r="AI19" s="462"/>
      <c r="AJ19" s="462"/>
    </row>
    <row r="20" spans="2:36" ht="12.75">
      <c r="B20" s="608"/>
      <c r="C20" s="609"/>
      <c r="D20" s="564" t="s">
        <v>196</v>
      </c>
      <c r="E20" s="643"/>
      <c r="F20" s="644"/>
      <c r="G20" s="644"/>
      <c r="H20" s="597"/>
      <c r="I20" s="658"/>
      <c r="J20" s="616"/>
      <c r="K20" s="616"/>
      <c r="L20" s="487"/>
      <c r="M20" s="480">
        <v>23.06</v>
      </c>
      <c r="N20" s="481"/>
      <c r="O20" s="480"/>
      <c r="P20" s="485"/>
      <c r="Q20" s="480">
        <f>+'[6]WORKINGS 2011-12'!P64</f>
        <v>14.379999999999999</v>
      </c>
      <c r="R20" s="481"/>
      <c r="S20" s="480"/>
      <c r="T20" s="488"/>
      <c r="U20" s="481"/>
      <c r="V20" s="484"/>
      <c r="W20" s="461"/>
      <c r="X20" s="461"/>
      <c r="Y20" s="484"/>
      <c r="Z20" s="484"/>
      <c r="AA20" s="484"/>
      <c r="AB20" s="484"/>
      <c r="AC20" s="461"/>
      <c r="AD20" s="484"/>
      <c r="AE20" s="462"/>
      <c r="AF20" s="462"/>
      <c r="AG20" s="462"/>
      <c r="AH20" s="462"/>
      <c r="AI20" s="462"/>
      <c r="AJ20" s="462"/>
    </row>
    <row r="21" spans="2:36" ht="12.75">
      <c r="B21" s="608"/>
      <c r="C21" s="609"/>
      <c r="D21" s="564" t="s">
        <v>197</v>
      </c>
      <c r="E21" s="643"/>
      <c r="F21" s="644"/>
      <c r="G21" s="644"/>
      <c r="H21" s="597"/>
      <c r="I21" s="658"/>
      <c r="J21" s="616"/>
      <c r="K21" s="616"/>
      <c r="L21" s="487"/>
      <c r="M21" s="480">
        <v>0.62</v>
      </c>
      <c r="N21" s="481"/>
      <c r="O21" s="480"/>
      <c r="P21" s="485"/>
      <c r="Q21" s="480">
        <f>+'[6]WORKINGS 2011-12'!Q64</f>
        <v>2.7199999999999998</v>
      </c>
      <c r="R21" s="481"/>
      <c r="S21" s="480"/>
      <c r="T21" s="488"/>
      <c r="U21" s="481"/>
      <c r="V21" s="461"/>
      <c r="W21" s="461"/>
      <c r="X21" s="461"/>
      <c r="Y21" s="484"/>
      <c r="Z21" s="484"/>
      <c r="AA21" s="484"/>
      <c r="AB21" s="484"/>
      <c r="AC21" s="461"/>
      <c r="AD21" s="484"/>
      <c r="AE21" s="462"/>
      <c r="AF21" s="462"/>
      <c r="AG21" s="462"/>
      <c r="AH21" s="462"/>
      <c r="AI21" s="462"/>
      <c r="AJ21" s="462"/>
    </row>
    <row r="22" spans="2:36" ht="12.75" customHeight="1">
      <c r="B22" s="603"/>
      <c r="C22" s="609"/>
      <c r="D22" s="477" t="s">
        <v>238</v>
      </c>
      <c r="E22" s="643"/>
      <c r="F22" s="640"/>
      <c r="G22" s="640"/>
      <c r="H22" s="477"/>
      <c r="I22" s="660"/>
      <c r="J22" s="617"/>
      <c r="K22" s="617"/>
      <c r="L22" s="475"/>
      <c r="M22" s="490"/>
      <c r="N22" s="481"/>
      <c r="O22" s="480"/>
      <c r="P22" s="485"/>
      <c r="Q22" s="480"/>
      <c r="R22" s="481"/>
      <c r="S22" s="480"/>
      <c r="T22" s="488"/>
      <c r="U22" s="475"/>
      <c r="V22" s="461"/>
      <c r="W22" s="461"/>
      <c r="X22" s="461"/>
      <c r="Y22" s="484"/>
      <c r="Z22" s="484"/>
      <c r="AA22" s="484"/>
      <c r="AB22" s="484"/>
      <c r="AC22" s="461"/>
      <c r="AD22" s="484"/>
      <c r="AE22" s="462"/>
      <c r="AF22" s="462"/>
      <c r="AG22" s="462"/>
      <c r="AH22" s="462"/>
      <c r="AI22" s="462"/>
      <c r="AJ22" s="462"/>
    </row>
    <row r="23" spans="2:36" ht="25.5" customHeight="1">
      <c r="B23" s="608"/>
      <c r="C23" s="609"/>
      <c r="D23" s="564" t="s">
        <v>198</v>
      </c>
      <c r="E23" s="643"/>
      <c r="F23" s="640"/>
      <c r="G23" s="640"/>
      <c r="H23" s="477"/>
      <c r="I23" s="660"/>
      <c r="J23" s="617"/>
      <c r="K23" s="617"/>
      <c r="L23" s="475"/>
      <c r="M23" s="490">
        <v>-29.53</v>
      </c>
      <c r="N23" s="481"/>
      <c r="O23" s="480"/>
      <c r="P23" s="485"/>
      <c r="Q23" s="490">
        <v>0</v>
      </c>
      <c r="R23" s="481"/>
      <c r="S23" s="480"/>
      <c r="T23" s="488"/>
      <c r="U23" s="492"/>
      <c r="V23" s="461"/>
      <c r="W23" s="461"/>
      <c r="X23" s="461"/>
      <c r="Y23" s="484"/>
      <c r="Z23" s="484"/>
      <c r="AA23" s="484"/>
      <c r="AB23" s="484"/>
      <c r="AC23" s="461"/>
      <c r="AD23" s="484"/>
      <c r="AE23" s="462"/>
      <c r="AF23" s="462"/>
      <c r="AG23" s="462"/>
      <c r="AH23" s="462"/>
      <c r="AI23" s="462"/>
      <c r="AJ23" s="462"/>
    </row>
    <row r="24" spans="2:36" ht="12.75">
      <c r="B24" s="603"/>
      <c r="C24" s="609"/>
      <c r="D24" s="564" t="s">
        <v>247</v>
      </c>
      <c r="E24" s="643"/>
      <c r="F24" s="640"/>
      <c r="G24" s="640"/>
      <c r="H24" s="477"/>
      <c r="I24" s="658"/>
      <c r="J24" s="617"/>
      <c r="K24" s="617"/>
      <c r="L24" s="475"/>
      <c r="M24" s="480">
        <v>-8.57</v>
      </c>
      <c r="N24" s="481"/>
      <c r="O24" s="480"/>
      <c r="P24" s="485"/>
      <c r="Q24" s="480">
        <f>+'[6]WORKINGS 2011-12'!BD64</f>
        <v>-12.32</v>
      </c>
      <c r="R24" s="481"/>
      <c r="S24" s="480"/>
      <c r="T24" s="488"/>
      <c r="U24" s="492"/>
      <c r="V24" s="461"/>
      <c r="W24" s="461"/>
      <c r="X24" s="461"/>
      <c r="Y24" s="484"/>
      <c r="Z24" s="484"/>
      <c r="AA24" s="484"/>
      <c r="AB24" s="484"/>
      <c r="AC24" s="461"/>
      <c r="AD24" s="484"/>
      <c r="AE24" s="462"/>
      <c r="AF24" s="462"/>
      <c r="AG24" s="462"/>
      <c r="AH24" s="462"/>
      <c r="AI24" s="462"/>
      <c r="AJ24" s="462"/>
    </row>
    <row r="25" spans="2:36" ht="12.75">
      <c r="B25" s="603"/>
      <c r="C25" s="609"/>
      <c r="D25" s="477" t="s">
        <v>248</v>
      </c>
      <c r="E25" s="645"/>
      <c r="F25" s="640"/>
      <c r="G25" s="646">
        <f>SUM(E13:E25)</f>
        <v>0</v>
      </c>
      <c r="H25" s="618"/>
      <c r="I25" s="660"/>
      <c r="J25" s="626"/>
      <c r="K25" s="619"/>
      <c r="L25" s="493"/>
      <c r="M25" s="494">
        <v>15.13</v>
      </c>
      <c r="N25" s="481"/>
      <c r="O25" s="480"/>
      <c r="P25" s="485"/>
      <c r="Q25" s="490">
        <f>+'[6]WORKINGS 2011-12'!T64</f>
        <v>0</v>
      </c>
      <c r="R25" s="481"/>
      <c r="S25" s="480"/>
      <c r="T25" s="488"/>
      <c r="U25" s="495"/>
      <c r="V25" s="461"/>
      <c r="W25" s="461"/>
      <c r="X25" s="461"/>
      <c r="Y25" s="484"/>
      <c r="Z25" s="484"/>
      <c r="AA25" s="484"/>
      <c r="AB25" s="484"/>
      <c r="AC25" s="461"/>
      <c r="AD25" s="484"/>
      <c r="AE25" s="462"/>
      <c r="AF25" s="462"/>
      <c r="AG25" s="462"/>
      <c r="AH25" s="462"/>
      <c r="AI25" s="462"/>
      <c r="AJ25" s="462"/>
    </row>
    <row r="26" spans="2:36" ht="12.75">
      <c r="B26" s="603"/>
      <c r="C26" s="468" t="s">
        <v>199</v>
      </c>
      <c r="D26" s="477"/>
      <c r="E26" s="637"/>
      <c r="F26" s="640"/>
      <c r="G26" s="647">
        <f>G25+G11</f>
        <v>0</v>
      </c>
      <c r="H26" s="477"/>
      <c r="I26" s="661"/>
      <c r="J26" s="605"/>
      <c r="K26" s="620"/>
      <c r="L26" s="475"/>
      <c r="M26" s="480"/>
      <c r="N26" s="481"/>
      <c r="O26" s="496" t="e">
        <f>#REF!+O11</f>
        <v>#REF!</v>
      </c>
      <c r="P26" s="485"/>
      <c r="Q26" s="480"/>
      <c r="R26" s="481"/>
      <c r="S26" s="496" t="e">
        <f>#REF!+S11</f>
        <v>#REF!</v>
      </c>
      <c r="T26" s="478"/>
      <c r="U26" s="461"/>
      <c r="V26" s="461"/>
      <c r="W26" s="461"/>
      <c r="X26" s="461"/>
      <c r="Y26" s="484"/>
      <c r="Z26" s="484"/>
      <c r="AA26" s="484"/>
      <c r="AB26" s="484"/>
      <c r="AC26" s="461"/>
      <c r="AD26" s="484"/>
      <c r="AE26" s="462"/>
      <c r="AF26" s="462"/>
      <c r="AG26" s="462"/>
      <c r="AH26" s="462"/>
      <c r="AI26" s="462"/>
      <c r="AJ26" s="462"/>
    </row>
    <row r="27" spans="2:36" ht="12.75">
      <c r="B27" s="603"/>
      <c r="C27" s="468" t="s">
        <v>191</v>
      </c>
      <c r="D27" s="477"/>
      <c r="E27" s="637"/>
      <c r="F27" s="640"/>
      <c r="G27" s="640"/>
      <c r="H27" s="477"/>
      <c r="I27" s="661"/>
      <c r="J27" s="605"/>
      <c r="K27" s="605"/>
      <c r="L27" s="475"/>
      <c r="M27" s="480"/>
      <c r="N27" s="481"/>
      <c r="O27" s="480"/>
      <c r="P27" s="485"/>
      <c r="Q27" s="480"/>
      <c r="R27" s="481"/>
      <c r="S27" s="480"/>
      <c r="T27" s="478"/>
      <c r="U27" s="461"/>
      <c r="V27" s="461"/>
      <c r="W27" s="461"/>
      <c r="X27" s="461"/>
      <c r="Y27" s="484"/>
      <c r="Z27" s="484"/>
      <c r="AA27" s="484"/>
      <c r="AB27" s="484"/>
      <c r="AC27" s="461"/>
      <c r="AD27" s="484"/>
      <c r="AE27" s="462"/>
      <c r="AF27" s="462"/>
      <c r="AG27" s="462"/>
      <c r="AH27" s="462"/>
      <c r="AI27" s="462"/>
      <c r="AJ27" s="462"/>
    </row>
    <row r="28" spans="2:36" ht="12.75">
      <c r="B28" s="603"/>
      <c r="C28" s="609"/>
      <c r="D28" s="621" t="s">
        <v>239</v>
      </c>
      <c r="E28" s="643"/>
      <c r="F28" s="640"/>
      <c r="G28" s="640"/>
      <c r="H28" s="477"/>
      <c r="I28" s="658"/>
      <c r="J28" s="605"/>
      <c r="K28" s="605"/>
      <c r="L28" s="475"/>
      <c r="M28" s="497">
        <v>558.5</v>
      </c>
      <c r="N28" s="481"/>
      <c r="O28" s="480"/>
      <c r="P28" s="485"/>
      <c r="Q28" s="497">
        <f>+'[6]WORKINGS 2011-12'!BX50+'[6]WORKINGS 2011-12'!BX53+'[6]WORKINGS 2011-12'!BX54-0.02+5.58</f>
        <v>-357.022859384097</v>
      </c>
      <c r="R28" s="481"/>
      <c r="S28" s="480"/>
      <c r="T28" s="478"/>
      <c r="U28" s="461"/>
      <c r="V28" s="484"/>
      <c r="W28" s="461"/>
      <c r="X28" s="461"/>
      <c r="Y28" s="484"/>
      <c r="Z28" s="484"/>
      <c r="AA28" s="484"/>
      <c r="AB28" s="484"/>
      <c r="AC28" s="461"/>
      <c r="AD28" s="484"/>
      <c r="AE28" s="462"/>
      <c r="AF28" s="462"/>
      <c r="AG28" s="462"/>
      <c r="AH28" s="462"/>
      <c r="AI28" s="462"/>
      <c r="AJ28" s="462"/>
    </row>
    <row r="29" spans="2:36" ht="12.75">
      <c r="B29" s="603"/>
      <c r="C29" s="609"/>
      <c r="D29" s="477" t="s">
        <v>200</v>
      </c>
      <c r="E29" s="643"/>
      <c r="F29" s="640"/>
      <c r="G29" s="640"/>
      <c r="H29" s="477"/>
      <c r="I29" s="658"/>
      <c r="J29" s="605"/>
      <c r="K29" s="605"/>
      <c r="L29" s="475"/>
      <c r="M29" s="497">
        <v>-504.78</v>
      </c>
      <c r="N29" s="481"/>
      <c r="O29" s="480"/>
      <c r="P29" s="485"/>
      <c r="Q29" s="497">
        <f>+'[6]WORKINGS 2011-12'!BX48</f>
        <v>-408.28999999999996</v>
      </c>
      <c r="R29" s="481"/>
      <c r="S29" s="480"/>
      <c r="T29" s="478"/>
      <c r="U29" s="461"/>
      <c r="V29" s="461"/>
      <c r="W29" s="461"/>
      <c r="X29" s="461"/>
      <c r="Y29" s="484"/>
      <c r="Z29" s="484"/>
      <c r="AA29" s="484"/>
      <c r="AB29" s="484"/>
      <c r="AC29" s="461"/>
      <c r="AD29" s="484"/>
      <c r="AE29" s="462"/>
      <c r="AF29" s="462"/>
      <c r="AG29" s="462"/>
      <c r="AH29" s="462"/>
      <c r="AI29" s="462"/>
      <c r="AJ29" s="462"/>
    </row>
    <row r="30" spans="2:36" ht="12.75">
      <c r="B30" s="603"/>
      <c r="C30" s="609"/>
      <c r="D30" s="622" t="s">
        <v>201</v>
      </c>
      <c r="E30" s="643"/>
      <c r="F30" s="640"/>
      <c r="G30" s="646">
        <f>SUM(E28:E30)</f>
        <v>0</v>
      </c>
      <c r="H30" s="477"/>
      <c r="I30" s="658"/>
      <c r="J30" s="605"/>
      <c r="K30" s="619"/>
      <c r="L30" s="475"/>
      <c r="M30" s="497">
        <v>-22.51</v>
      </c>
      <c r="N30" s="481"/>
      <c r="O30" s="480">
        <f>SUM(M28:M30)</f>
        <v>31.210000000000026</v>
      </c>
      <c r="P30" s="485"/>
      <c r="Q30" s="497">
        <f>+'[6]WORKINGS 2011-12'!BX57+'[6]WORKINGS 2011-12'!BX58</f>
        <v>192.7051218130077</v>
      </c>
      <c r="R30" s="481"/>
      <c r="S30" s="480">
        <f>SUM(Q28:Q30)+0.01</f>
        <v>-572.5977375710893</v>
      </c>
      <c r="T30" s="478"/>
      <c r="U30" s="461"/>
      <c r="V30" s="498"/>
      <c r="W30" s="499"/>
      <c r="X30" s="499"/>
      <c r="Y30" s="484"/>
      <c r="Z30" s="484"/>
      <c r="AA30" s="484"/>
      <c r="AB30" s="484"/>
      <c r="AC30" s="461"/>
      <c r="AD30" s="484"/>
      <c r="AE30" s="462"/>
      <c r="AF30" s="462"/>
      <c r="AG30" s="462"/>
      <c r="AH30" s="462"/>
      <c r="AI30" s="462"/>
      <c r="AJ30" s="462"/>
    </row>
    <row r="31" spans="2:36" ht="12.75">
      <c r="B31" s="603"/>
      <c r="C31" s="468" t="s">
        <v>202</v>
      </c>
      <c r="D31" s="477"/>
      <c r="E31" s="648"/>
      <c r="F31" s="640"/>
      <c r="G31" s="647">
        <f>G30+G26</f>
        <v>0</v>
      </c>
      <c r="H31" s="477"/>
      <c r="I31" s="662"/>
      <c r="J31" s="663"/>
      <c r="K31" s="620"/>
      <c r="L31" s="475"/>
      <c r="M31" s="496"/>
      <c r="N31" s="481"/>
      <c r="O31" s="496" t="e">
        <f>O30+O26</f>
        <v>#REF!</v>
      </c>
      <c r="P31" s="485"/>
      <c r="Q31" s="496"/>
      <c r="R31" s="481"/>
      <c r="S31" s="496" t="e">
        <f>S30+S26</f>
        <v>#REF!</v>
      </c>
      <c r="T31" s="478"/>
      <c r="U31" s="461"/>
      <c r="V31" s="461"/>
      <c r="W31" s="461"/>
      <c r="X31" s="461"/>
      <c r="Y31" s="484"/>
      <c r="Z31" s="484"/>
      <c r="AA31" s="484"/>
      <c r="AB31" s="484"/>
      <c r="AC31" s="461"/>
      <c r="AD31" s="484"/>
      <c r="AE31" s="462"/>
      <c r="AF31" s="462"/>
      <c r="AG31" s="462"/>
      <c r="AH31" s="462"/>
      <c r="AI31" s="462"/>
      <c r="AJ31" s="462"/>
    </row>
    <row r="32" spans="2:36" ht="12.75">
      <c r="B32" s="603"/>
      <c r="C32" s="609"/>
      <c r="D32" s="477" t="s">
        <v>203</v>
      </c>
      <c r="E32" s="637"/>
      <c r="F32" s="640"/>
      <c r="G32" s="649"/>
      <c r="H32" s="477"/>
      <c r="I32" s="656"/>
      <c r="J32" s="605"/>
      <c r="K32" s="623"/>
      <c r="L32" s="475"/>
      <c r="M32" s="480"/>
      <c r="N32" s="481"/>
      <c r="O32" s="500">
        <v>-4448.58</v>
      </c>
      <c r="P32" s="485"/>
      <c r="Q32" s="480"/>
      <c r="R32" s="481"/>
      <c r="S32" s="500">
        <f>+'[6]WORKINGS 2011-12'!BX66</f>
        <v>-2415.3424530152656</v>
      </c>
      <c r="T32" s="478"/>
      <c r="U32" s="461"/>
      <c r="V32" s="461"/>
      <c r="W32" s="461"/>
      <c r="X32" s="461"/>
      <c r="Y32" s="484"/>
      <c r="Z32" s="484"/>
      <c r="AA32" s="484"/>
      <c r="AB32" s="484"/>
      <c r="AC32" s="461"/>
      <c r="AD32" s="484"/>
      <c r="AE32" s="462"/>
      <c r="AF32" s="462"/>
      <c r="AG32" s="462"/>
      <c r="AH32" s="462"/>
      <c r="AI32" s="462"/>
      <c r="AJ32" s="462"/>
    </row>
    <row r="33" spans="2:36" ht="14.25" customHeight="1">
      <c r="B33" s="603"/>
      <c r="C33" s="522" t="s">
        <v>256</v>
      </c>
      <c r="D33" s="477"/>
      <c r="E33" s="637"/>
      <c r="F33" s="640"/>
      <c r="G33" s="650">
        <f>G31+G32</f>
        <v>0</v>
      </c>
      <c r="H33" s="477"/>
      <c r="I33" s="656"/>
      <c r="J33" s="605"/>
      <c r="K33" s="624"/>
      <c r="L33" s="475"/>
      <c r="M33" s="480"/>
      <c r="N33" s="481"/>
      <c r="O33" s="501" t="e">
        <f>O31+O32</f>
        <v>#REF!</v>
      </c>
      <c r="P33" s="485"/>
      <c r="Q33" s="480"/>
      <c r="R33" s="481"/>
      <c r="S33" s="501" t="e">
        <f>S31+S32</f>
        <v>#REF!</v>
      </c>
      <c r="T33" s="478"/>
      <c r="U33" s="502"/>
      <c r="V33" s="461"/>
      <c r="W33" s="461"/>
      <c r="X33" s="502"/>
      <c r="Y33" s="484"/>
      <c r="Z33" s="484"/>
      <c r="AA33" s="484"/>
      <c r="AB33" s="484"/>
      <c r="AC33" s="461"/>
      <c r="AD33" s="484"/>
      <c r="AE33" s="462"/>
      <c r="AF33" s="462"/>
      <c r="AG33" s="462"/>
      <c r="AH33" s="462"/>
      <c r="AI33" s="462"/>
      <c r="AJ33" s="462"/>
    </row>
    <row r="34" spans="2:36" ht="12.75">
      <c r="B34" s="603"/>
      <c r="C34" s="522"/>
      <c r="D34" s="477"/>
      <c r="E34" s="637"/>
      <c r="F34" s="640"/>
      <c r="G34" s="640"/>
      <c r="H34" s="477"/>
      <c r="I34" s="656"/>
      <c r="J34" s="605"/>
      <c r="K34" s="605"/>
      <c r="L34" s="475"/>
      <c r="M34" s="480"/>
      <c r="N34" s="481"/>
      <c r="O34" s="503"/>
      <c r="P34" s="504"/>
      <c r="Q34" s="480"/>
      <c r="R34" s="481"/>
      <c r="S34" s="503"/>
      <c r="T34" s="478"/>
      <c r="U34" s="461"/>
      <c r="V34" s="461"/>
      <c r="W34" s="461"/>
      <c r="X34" s="461"/>
      <c r="Y34" s="484"/>
      <c r="Z34" s="484"/>
      <c r="AA34" s="484"/>
      <c r="AB34" s="484"/>
      <c r="AC34" s="461"/>
      <c r="AD34" s="484"/>
      <c r="AE34" s="462"/>
      <c r="AF34" s="462"/>
      <c r="AG34" s="462"/>
      <c r="AH34" s="462"/>
      <c r="AI34" s="462"/>
      <c r="AJ34" s="462"/>
    </row>
    <row r="35" spans="2:36" ht="12.75">
      <c r="B35" s="606" t="s">
        <v>204</v>
      </c>
      <c r="C35" s="522" t="s">
        <v>205</v>
      </c>
      <c r="D35" s="477"/>
      <c r="E35" s="637"/>
      <c r="F35" s="640"/>
      <c r="G35" s="640"/>
      <c r="H35" s="477"/>
      <c r="I35" s="656"/>
      <c r="J35" s="605"/>
      <c r="K35" s="605"/>
      <c r="L35" s="475"/>
      <c r="M35" s="480"/>
      <c r="N35" s="481"/>
      <c r="O35" s="480"/>
      <c r="P35" s="485"/>
      <c r="Q35" s="480"/>
      <c r="R35" s="481"/>
      <c r="S35" s="480"/>
      <c r="T35" s="478"/>
      <c r="U35" s="461"/>
      <c r="V35" s="461"/>
      <c r="W35" s="461"/>
      <c r="X35" s="461"/>
      <c r="Y35" s="484"/>
      <c r="Z35" s="484"/>
      <c r="AA35" s="484"/>
      <c r="AB35" s="484"/>
      <c r="AC35" s="461"/>
      <c r="AD35" s="484"/>
      <c r="AE35" s="462"/>
      <c r="AF35" s="462"/>
      <c r="AG35" s="462"/>
      <c r="AH35" s="462"/>
      <c r="AI35" s="462"/>
      <c r="AJ35" s="462"/>
    </row>
    <row r="36" spans="2:36" ht="12.75">
      <c r="B36" s="603"/>
      <c r="C36" s="625"/>
      <c r="D36" s="564" t="s">
        <v>249</v>
      </c>
      <c r="E36" s="643"/>
      <c r="F36" s="640"/>
      <c r="G36" s="640"/>
      <c r="H36" s="477"/>
      <c r="I36" s="658"/>
      <c r="J36" s="605"/>
      <c r="K36" s="605"/>
      <c r="L36" s="475"/>
      <c r="M36" s="480">
        <v>-3300.06</v>
      </c>
      <c r="N36" s="481"/>
      <c r="O36" s="480"/>
      <c r="P36" s="485"/>
      <c r="Q36" s="480">
        <f>'[6]WORKINGS 2011-12'!BX27</f>
        <v>-2467.8399999999997</v>
      </c>
      <c r="R36" s="481"/>
      <c r="S36" s="480"/>
      <c r="T36" s="478"/>
      <c r="U36" s="483"/>
      <c r="V36" s="461"/>
      <c r="W36" s="461"/>
      <c r="X36" s="461"/>
      <c r="Y36" s="484"/>
      <c r="Z36" s="484"/>
      <c r="AA36" s="484"/>
      <c r="AB36" s="484"/>
      <c r="AC36" s="461"/>
      <c r="AD36" s="484"/>
      <c r="AE36" s="462"/>
      <c r="AF36" s="462"/>
      <c r="AG36" s="462"/>
      <c r="AH36" s="462"/>
      <c r="AI36" s="462"/>
      <c r="AJ36" s="462"/>
    </row>
    <row r="37" spans="2:36" ht="12.75">
      <c r="B37" s="603"/>
      <c r="C37" s="625"/>
      <c r="D37" s="564" t="s">
        <v>250</v>
      </c>
      <c r="E37" s="643"/>
      <c r="F37" s="640"/>
      <c r="G37" s="640"/>
      <c r="H37" s="477"/>
      <c r="I37" s="658"/>
      <c r="J37" s="605"/>
      <c r="K37" s="605"/>
      <c r="L37" s="475"/>
      <c r="M37" s="480">
        <v>8.73</v>
      </c>
      <c r="N37" s="481"/>
      <c r="O37" s="480"/>
      <c r="P37" s="485"/>
      <c r="Q37" s="480">
        <f>+'[6]WORKINGS 2011-12'!BX28</f>
        <v>58.870000000000005</v>
      </c>
      <c r="R37" s="481"/>
      <c r="S37" s="480"/>
      <c r="T37" s="478"/>
      <c r="U37" s="484"/>
      <c r="V37" s="461"/>
      <c r="W37" s="461"/>
      <c r="X37" s="461"/>
      <c r="Y37" s="484"/>
      <c r="Z37" s="484"/>
      <c r="AA37" s="484"/>
      <c r="AB37" s="484"/>
      <c r="AC37" s="461"/>
      <c r="AD37" s="484"/>
      <c r="AE37" s="462"/>
      <c r="AF37" s="462"/>
      <c r="AG37" s="462"/>
      <c r="AH37" s="462"/>
      <c r="AI37" s="462"/>
      <c r="AJ37" s="462"/>
    </row>
    <row r="38" spans="2:36" ht="12.75">
      <c r="B38" s="603"/>
      <c r="C38" s="625"/>
      <c r="D38" s="564" t="s">
        <v>206</v>
      </c>
      <c r="E38" s="643"/>
      <c r="F38" s="640"/>
      <c r="G38" s="640"/>
      <c r="H38" s="477"/>
      <c r="I38" s="658"/>
      <c r="J38" s="605"/>
      <c r="K38" s="605"/>
      <c r="L38" s="475"/>
      <c r="M38" s="480">
        <v>-98741.55</v>
      </c>
      <c r="N38" s="481"/>
      <c r="O38" s="480"/>
      <c r="P38" s="485"/>
      <c r="Q38" s="480">
        <f>+'[6]WORKINGS 2011-12'!BX41</f>
        <v>-54258.22</v>
      </c>
      <c r="R38" s="481"/>
      <c r="S38" s="480"/>
      <c r="T38" s="478"/>
      <c r="U38" s="461"/>
      <c r="V38" s="461"/>
      <c r="W38" s="461"/>
      <c r="X38" s="461"/>
      <c r="Y38" s="484"/>
      <c r="Z38" s="484"/>
      <c r="AA38" s="484"/>
      <c r="AB38" s="484"/>
      <c r="AC38" s="461"/>
      <c r="AD38" s="484"/>
      <c r="AE38" s="462"/>
      <c r="AF38" s="462"/>
      <c r="AG38" s="462"/>
      <c r="AH38" s="462"/>
      <c r="AI38" s="462"/>
      <c r="AJ38" s="462"/>
    </row>
    <row r="39" spans="2:36" ht="12.75">
      <c r="B39" s="603"/>
      <c r="C39" s="625"/>
      <c r="D39" s="564" t="s">
        <v>207</v>
      </c>
      <c r="E39" s="643"/>
      <c r="F39" s="640"/>
      <c r="G39" s="640"/>
      <c r="H39" s="477"/>
      <c r="I39" s="658"/>
      <c r="J39" s="605"/>
      <c r="K39" s="605"/>
      <c r="L39" s="475"/>
      <c r="M39" s="480">
        <v>99655.95</v>
      </c>
      <c r="N39" s="481"/>
      <c r="O39" s="480"/>
      <c r="P39" s="485"/>
      <c r="Q39" s="480">
        <f>+'[6]WORKINGS 2011-12'!BX40</f>
        <v>53714.670000000006</v>
      </c>
      <c r="R39" s="481"/>
      <c r="S39" s="480"/>
      <c r="T39" s="478"/>
      <c r="U39" s="505"/>
      <c r="V39" s="461"/>
      <c r="W39" s="461"/>
      <c r="X39" s="461"/>
      <c r="Y39" s="484"/>
      <c r="Z39" s="484"/>
      <c r="AA39" s="484"/>
      <c r="AB39" s="484"/>
      <c r="AC39" s="461"/>
      <c r="AD39" s="484"/>
      <c r="AE39" s="462"/>
      <c r="AF39" s="462"/>
      <c r="AG39" s="462"/>
      <c r="AH39" s="462"/>
      <c r="AI39" s="462"/>
      <c r="AJ39" s="462"/>
    </row>
    <row r="40" spans="2:36" ht="12.75">
      <c r="B40" s="603"/>
      <c r="C40" s="625"/>
      <c r="D40" s="564" t="s">
        <v>251</v>
      </c>
      <c r="E40" s="643"/>
      <c r="F40" s="640"/>
      <c r="G40" s="640"/>
      <c r="H40" s="477"/>
      <c r="I40" s="658"/>
      <c r="J40" s="605"/>
      <c r="K40" s="605"/>
      <c r="L40" s="475"/>
      <c r="M40" s="506">
        <v>0</v>
      </c>
      <c r="N40" s="481"/>
      <c r="O40" s="480"/>
      <c r="P40" s="485"/>
      <c r="Q40" s="506">
        <f>'[6]WORKINGS 2011-12'!BX35</f>
        <v>-10.46</v>
      </c>
      <c r="R40" s="481"/>
      <c r="S40" s="480"/>
      <c r="T40" s="478"/>
      <c r="U40" s="461"/>
      <c r="V40" s="461"/>
      <c r="W40" s="461"/>
      <c r="X40" s="461"/>
      <c r="Y40" s="484"/>
      <c r="Z40" s="484"/>
      <c r="AA40" s="484"/>
      <c r="AB40" s="484"/>
      <c r="AC40" s="461"/>
      <c r="AD40" s="484"/>
      <c r="AE40" s="462"/>
      <c r="AF40" s="462"/>
      <c r="AG40" s="462"/>
      <c r="AH40" s="462"/>
      <c r="AI40" s="462"/>
      <c r="AJ40" s="462"/>
    </row>
    <row r="41" spans="2:36" ht="12.75">
      <c r="B41" s="603"/>
      <c r="C41" s="625"/>
      <c r="D41" s="564" t="s">
        <v>252</v>
      </c>
      <c r="E41" s="643"/>
      <c r="F41" s="640"/>
      <c r="G41" s="640"/>
      <c r="H41" s="618"/>
      <c r="I41" s="664"/>
      <c r="J41" s="626"/>
      <c r="K41" s="626"/>
      <c r="L41" s="493"/>
      <c r="M41" s="508">
        <v>2.1</v>
      </c>
      <c r="N41" s="481"/>
      <c r="O41" s="480"/>
      <c r="P41" s="485"/>
      <c r="Q41" s="507">
        <f>+'[6]WORKINGS 2011-12'!BX39</f>
        <v>164.61</v>
      </c>
      <c r="R41" s="481"/>
      <c r="S41" s="480"/>
      <c r="T41" s="478"/>
      <c r="U41" s="461"/>
      <c r="V41" s="461"/>
      <c r="W41" s="461"/>
      <c r="X41" s="461"/>
      <c r="Y41" s="484"/>
      <c r="Z41" s="484"/>
      <c r="AA41" s="484"/>
      <c r="AB41" s="484">
        <f>+Q41-X41</f>
        <v>164.61</v>
      </c>
      <c r="AC41" s="461"/>
      <c r="AD41" s="484">
        <f>+S41-Z41</f>
        <v>0</v>
      </c>
      <c r="AE41" s="462"/>
      <c r="AF41" s="462"/>
      <c r="AG41" s="462"/>
      <c r="AH41" s="462"/>
      <c r="AI41" s="462"/>
      <c r="AJ41" s="462"/>
    </row>
    <row r="42" spans="2:36" ht="12.75">
      <c r="B42" s="603"/>
      <c r="C42" s="625"/>
      <c r="D42" s="477" t="s">
        <v>208</v>
      </c>
      <c r="E42" s="645"/>
      <c r="F42" s="640"/>
      <c r="G42" s="640"/>
      <c r="H42" s="618"/>
      <c r="I42" s="664"/>
      <c r="J42" s="626"/>
      <c r="K42" s="626"/>
      <c r="L42" s="493"/>
      <c r="M42" s="508"/>
      <c r="N42" s="481"/>
      <c r="O42" s="480"/>
      <c r="P42" s="485"/>
      <c r="Q42" s="507"/>
      <c r="R42" s="481"/>
      <c r="S42" s="480"/>
      <c r="T42" s="478"/>
      <c r="U42" s="461"/>
      <c r="V42" s="461"/>
      <c r="W42" s="461"/>
      <c r="X42" s="461"/>
      <c r="Y42" s="484"/>
      <c r="Z42" s="484"/>
      <c r="AA42" s="484"/>
      <c r="AB42" s="484"/>
      <c r="AC42" s="461"/>
      <c r="AD42" s="484"/>
      <c r="AE42" s="462"/>
      <c r="AF42" s="462"/>
      <c r="AG42" s="462"/>
      <c r="AH42" s="462"/>
      <c r="AI42" s="462"/>
      <c r="AJ42" s="462"/>
    </row>
    <row r="43" spans="2:36" ht="12.75">
      <c r="B43" s="603"/>
      <c r="C43" s="625"/>
      <c r="D43" s="477" t="s">
        <v>209</v>
      </c>
      <c r="E43" s="643"/>
      <c r="F43" s="640"/>
      <c r="G43" s="640"/>
      <c r="H43" s="618"/>
      <c r="I43" s="658"/>
      <c r="J43" s="626"/>
      <c r="K43" s="626"/>
      <c r="L43" s="493"/>
      <c r="M43" s="491">
        <v>2.27</v>
      </c>
      <c r="N43" s="481"/>
      <c r="O43" s="480"/>
      <c r="P43" s="485"/>
      <c r="Q43" s="480">
        <f>+'[6]WORKINGS 2011-12'!BX69+0.01</f>
        <v>2.01</v>
      </c>
      <c r="R43" s="481"/>
      <c r="S43" s="480"/>
      <c r="T43" s="478"/>
      <c r="U43" s="461"/>
      <c r="V43" s="509"/>
      <c r="W43" s="461"/>
      <c r="X43" s="461"/>
      <c r="Y43" s="484"/>
      <c r="Z43" s="484"/>
      <c r="AA43" s="484"/>
      <c r="AB43" s="484"/>
      <c r="AC43" s="461"/>
      <c r="AD43" s="484"/>
      <c r="AE43" s="462"/>
      <c r="AF43" s="462"/>
      <c r="AG43" s="462"/>
      <c r="AH43" s="462"/>
      <c r="AI43" s="462"/>
      <c r="AJ43" s="462"/>
    </row>
    <row r="44" spans="2:36" ht="12.75">
      <c r="B44" s="603"/>
      <c r="C44" s="625"/>
      <c r="D44" s="564" t="s">
        <v>210</v>
      </c>
      <c r="E44" s="643"/>
      <c r="F44" s="640"/>
      <c r="G44" s="640"/>
      <c r="H44" s="618"/>
      <c r="I44" s="658"/>
      <c r="J44" s="626"/>
      <c r="K44" s="626"/>
      <c r="L44" s="493"/>
      <c r="M44" s="491"/>
      <c r="N44" s="481"/>
      <c r="O44" s="480"/>
      <c r="P44" s="485"/>
      <c r="Q44" s="480"/>
      <c r="R44" s="481"/>
      <c r="S44" s="480"/>
      <c r="T44" s="478"/>
      <c r="U44" s="461"/>
      <c r="V44" s="509"/>
      <c r="W44" s="461"/>
      <c r="X44" s="461"/>
      <c r="Y44" s="484"/>
      <c r="Z44" s="484"/>
      <c r="AA44" s="484"/>
      <c r="AB44" s="484"/>
      <c r="AC44" s="461"/>
      <c r="AD44" s="484"/>
      <c r="AE44" s="462"/>
      <c r="AF44" s="462"/>
      <c r="AG44" s="462"/>
      <c r="AH44" s="462"/>
      <c r="AI44" s="462"/>
      <c r="AJ44" s="462"/>
    </row>
    <row r="45" spans="2:36" ht="12.75">
      <c r="B45" s="603"/>
      <c r="C45" s="625"/>
      <c r="D45" s="564" t="s">
        <v>211</v>
      </c>
      <c r="E45" s="643"/>
      <c r="F45" s="640"/>
      <c r="G45" s="640"/>
      <c r="H45" s="477"/>
      <c r="I45" s="658"/>
      <c r="J45" s="605"/>
      <c r="K45" s="605"/>
      <c r="L45" s="475"/>
      <c r="M45" s="480">
        <v>559.09</v>
      </c>
      <c r="N45" s="481"/>
      <c r="O45" s="480"/>
      <c r="P45" s="485"/>
      <c r="Q45" s="480">
        <f>+'[6]WORKINGS 2011-12'!BX67</f>
        <v>302.01</v>
      </c>
      <c r="R45" s="481"/>
      <c r="S45" s="480"/>
      <c r="T45" s="478"/>
      <c r="U45" s="461"/>
      <c r="V45" s="461"/>
      <c r="W45" s="461"/>
      <c r="X45" s="461"/>
      <c r="Y45" s="484"/>
      <c r="Z45" s="484"/>
      <c r="AA45" s="484"/>
      <c r="AB45" s="484"/>
      <c r="AC45" s="461"/>
      <c r="AD45" s="484"/>
      <c r="AE45" s="462"/>
      <c r="AF45" s="462"/>
      <c r="AG45" s="462"/>
      <c r="AH45" s="462"/>
      <c r="AI45" s="462"/>
      <c r="AJ45" s="462"/>
    </row>
    <row r="46" spans="2:36" ht="25.5">
      <c r="B46" s="603"/>
      <c r="C46" s="625"/>
      <c r="D46" s="564" t="s">
        <v>240</v>
      </c>
      <c r="E46" s="643"/>
      <c r="F46" s="651"/>
      <c r="G46" s="651"/>
      <c r="H46" s="564"/>
      <c r="I46" s="658"/>
      <c r="J46" s="628"/>
      <c r="K46" s="628"/>
      <c r="L46" s="486"/>
      <c r="M46" s="480">
        <v>-7395.17</v>
      </c>
      <c r="N46" s="481"/>
      <c r="O46" s="480"/>
      <c r="P46" s="485"/>
      <c r="Q46" s="480">
        <v>-2641.13</v>
      </c>
      <c r="R46" s="481"/>
      <c r="S46" s="480"/>
      <c r="T46" s="478"/>
      <c r="U46" s="461"/>
      <c r="V46" s="461"/>
      <c r="W46" s="461"/>
      <c r="X46" s="461"/>
      <c r="Y46" s="484"/>
      <c r="Z46" s="484"/>
      <c r="AA46" s="484"/>
      <c r="AB46" s="484"/>
      <c r="AC46" s="461"/>
      <c r="AD46" s="484"/>
      <c r="AE46" s="462"/>
      <c r="AF46" s="462"/>
      <c r="AG46" s="462"/>
      <c r="AH46" s="462"/>
      <c r="AI46" s="462"/>
      <c r="AJ46" s="462"/>
    </row>
    <row r="47" spans="2:36" ht="12.75">
      <c r="B47" s="603"/>
      <c r="C47" s="625"/>
      <c r="D47" s="597" t="s">
        <v>241</v>
      </c>
      <c r="E47" s="643"/>
      <c r="F47" s="651"/>
      <c r="G47" s="651"/>
      <c r="H47" s="564"/>
      <c r="I47" s="658"/>
      <c r="J47" s="628"/>
      <c r="K47" s="628"/>
      <c r="L47" s="486"/>
      <c r="M47" s="480">
        <v>2914.15</v>
      </c>
      <c r="N47" s="481"/>
      <c r="O47" s="480"/>
      <c r="P47" s="485"/>
      <c r="Q47" s="480">
        <v>2215.12</v>
      </c>
      <c r="R47" s="481"/>
      <c r="S47" s="480"/>
      <c r="T47" s="478"/>
      <c r="U47" s="461"/>
      <c r="V47" s="461"/>
      <c r="W47" s="461"/>
      <c r="X47" s="461"/>
      <c r="Y47" s="484"/>
      <c r="Z47" s="484"/>
      <c r="AA47" s="484"/>
      <c r="AB47" s="484"/>
      <c r="AC47" s="461"/>
      <c r="AD47" s="484"/>
      <c r="AE47" s="462"/>
      <c r="AF47" s="462"/>
      <c r="AG47" s="462"/>
      <c r="AH47" s="462"/>
      <c r="AI47" s="462"/>
      <c r="AJ47" s="462"/>
    </row>
    <row r="48" spans="2:36" ht="12.75">
      <c r="B48" s="603"/>
      <c r="C48" s="625"/>
      <c r="D48" s="564" t="s">
        <v>212</v>
      </c>
      <c r="E48" s="643"/>
      <c r="F48" s="651"/>
      <c r="G48" s="651"/>
      <c r="H48" s="564"/>
      <c r="I48" s="660"/>
      <c r="J48" s="628"/>
      <c r="K48" s="628"/>
      <c r="L48" s="486"/>
      <c r="M48" s="490">
        <v>750</v>
      </c>
      <c r="N48" s="481"/>
      <c r="O48" s="480"/>
      <c r="P48" s="485"/>
      <c r="Q48" s="490"/>
      <c r="R48" s="481"/>
      <c r="S48" s="480"/>
      <c r="T48" s="478"/>
      <c r="U48" s="461"/>
      <c r="V48" s="461"/>
      <c r="W48" s="461"/>
      <c r="X48" s="461"/>
      <c r="Y48" s="484"/>
      <c r="Z48" s="484"/>
      <c r="AA48" s="484"/>
      <c r="AB48" s="484"/>
      <c r="AC48" s="461"/>
      <c r="AD48" s="484"/>
      <c r="AE48" s="462"/>
      <c r="AF48" s="462"/>
      <c r="AG48" s="462"/>
      <c r="AH48" s="462"/>
      <c r="AI48" s="462"/>
      <c r="AJ48" s="462"/>
    </row>
    <row r="49" spans="2:36" ht="25.5">
      <c r="B49" s="603"/>
      <c r="C49" s="625"/>
      <c r="D49" s="564" t="s">
        <v>213</v>
      </c>
      <c r="E49" s="643"/>
      <c r="F49" s="651"/>
      <c r="G49" s="651"/>
      <c r="H49" s="564"/>
      <c r="I49" s="660"/>
      <c r="J49" s="628"/>
      <c r="K49" s="628"/>
      <c r="L49" s="486"/>
      <c r="M49" s="490"/>
      <c r="N49" s="481"/>
      <c r="O49" s="480"/>
      <c r="P49" s="485"/>
      <c r="Q49" s="490"/>
      <c r="R49" s="481"/>
      <c r="S49" s="480"/>
      <c r="T49" s="478"/>
      <c r="U49" s="461"/>
      <c r="V49" s="461"/>
      <c r="W49" s="461"/>
      <c r="X49" s="461"/>
      <c r="Y49" s="484"/>
      <c r="Z49" s="484"/>
      <c r="AA49" s="484"/>
      <c r="AB49" s="484"/>
      <c r="AC49" s="461"/>
      <c r="AD49" s="484"/>
      <c r="AE49" s="462"/>
      <c r="AF49" s="462"/>
      <c r="AG49" s="462"/>
      <c r="AH49" s="462"/>
      <c r="AI49" s="462"/>
      <c r="AJ49" s="462"/>
    </row>
    <row r="50" spans="2:36" ht="12.75">
      <c r="B50" s="603"/>
      <c r="C50" s="625"/>
      <c r="D50" s="564" t="s">
        <v>214</v>
      </c>
      <c r="E50" s="645"/>
      <c r="F50" s="651"/>
      <c r="G50" s="651"/>
      <c r="H50" s="564"/>
      <c r="I50" s="660"/>
      <c r="J50" s="628"/>
      <c r="K50" s="628"/>
      <c r="L50" s="486"/>
      <c r="M50" s="490">
        <v>0</v>
      </c>
      <c r="N50" s="481"/>
      <c r="O50" s="480"/>
      <c r="P50" s="485"/>
      <c r="Q50" s="490">
        <v>0</v>
      </c>
      <c r="R50" s="481"/>
      <c r="S50" s="480"/>
      <c r="T50" s="478"/>
      <c r="U50" s="461"/>
      <c r="V50" s="461"/>
      <c r="W50" s="461"/>
      <c r="X50" s="461"/>
      <c r="Y50" s="484"/>
      <c r="Z50" s="484"/>
      <c r="AA50" s="484"/>
      <c r="AB50" s="484"/>
      <c r="AC50" s="461"/>
      <c r="AD50" s="484"/>
      <c r="AE50" s="462"/>
      <c r="AF50" s="462"/>
      <c r="AG50" s="462"/>
      <c r="AH50" s="462"/>
      <c r="AI50" s="462"/>
      <c r="AJ50" s="462"/>
    </row>
    <row r="51" spans="2:36" ht="12.75" hidden="1">
      <c r="B51" s="603"/>
      <c r="C51" s="625"/>
      <c r="D51" s="477" t="s">
        <v>242</v>
      </c>
      <c r="E51" s="643"/>
      <c r="F51" s="640"/>
      <c r="G51" s="640"/>
      <c r="H51" s="477"/>
      <c r="I51" s="660"/>
      <c r="J51" s="628"/>
      <c r="K51" s="628"/>
      <c r="L51" s="486"/>
      <c r="M51" s="490">
        <v>1.4</v>
      </c>
      <c r="N51" s="481"/>
      <c r="O51" s="480"/>
      <c r="P51" s="485"/>
      <c r="Q51" s="490"/>
      <c r="R51" s="481"/>
      <c r="S51" s="480"/>
      <c r="T51" s="478"/>
      <c r="U51" s="461"/>
      <c r="V51" s="461"/>
      <c r="W51" s="461"/>
      <c r="X51" s="461"/>
      <c r="Y51" s="484"/>
      <c r="Z51" s="484"/>
      <c r="AA51" s="484"/>
      <c r="AB51" s="484"/>
      <c r="AC51" s="461"/>
      <c r="AD51" s="484"/>
      <c r="AE51" s="462"/>
      <c r="AF51" s="462"/>
      <c r="AG51" s="462"/>
      <c r="AH51" s="462"/>
      <c r="AI51" s="462"/>
      <c r="AJ51" s="462"/>
    </row>
    <row r="52" spans="2:36" ht="12.75">
      <c r="B52" s="603"/>
      <c r="C52" s="625"/>
      <c r="D52" s="477" t="s">
        <v>215</v>
      </c>
      <c r="E52" s="643"/>
      <c r="F52" s="640"/>
      <c r="G52" s="640"/>
      <c r="H52" s="477"/>
      <c r="I52" s="658"/>
      <c r="J52" s="605"/>
      <c r="K52" s="605"/>
      <c r="L52" s="475"/>
      <c r="M52" s="480">
        <v>3.54</v>
      </c>
      <c r="N52" s="481"/>
      <c r="O52" s="480"/>
      <c r="P52" s="485"/>
      <c r="Q52" s="480">
        <f>+'[6]WORKINGS 2011-12'!BX45-5.58</f>
        <v>10.080000000000004</v>
      </c>
      <c r="R52" s="481"/>
      <c r="S52" s="480"/>
      <c r="T52" s="478"/>
      <c r="U52" s="461"/>
      <c r="V52" s="461"/>
      <c r="W52" s="461"/>
      <c r="X52" s="461"/>
      <c r="Y52" s="484"/>
      <c r="Z52" s="484"/>
      <c r="AA52" s="484"/>
      <c r="AB52" s="484"/>
      <c r="AC52" s="461"/>
      <c r="AD52" s="484"/>
      <c r="AE52" s="462"/>
      <c r="AF52" s="462"/>
      <c r="AG52" s="462"/>
      <c r="AH52" s="462"/>
      <c r="AI52" s="462"/>
      <c r="AJ52" s="462"/>
    </row>
    <row r="53" spans="2:36" ht="12.75">
      <c r="B53" s="603"/>
      <c r="C53" s="629" t="s">
        <v>216</v>
      </c>
      <c r="D53" s="477"/>
      <c r="E53" s="648"/>
      <c r="F53" s="640"/>
      <c r="G53" s="652">
        <f>SUM(E36:E52)</f>
        <v>0</v>
      </c>
      <c r="H53" s="477"/>
      <c r="I53" s="662"/>
      <c r="J53" s="663"/>
      <c r="K53" s="630"/>
      <c r="L53" s="475"/>
      <c r="M53" s="496"/>
      <c r="N53" s="481"/>
      <c r="O53" s="510">
        <f>SUM(M36:M52)</f>
        <v>-5539.5500000000075</v>
      </c>
      <c r="P53" s="501"/>
      <c r="Q53" s="496"/>
      <c r="R53" s="481"/>
      <c r="S53" s="510">
        <f>SUM(Q36:Q52)</f>
        <v>-2910.279999999997</v>
      </c>
      <c r="T53" s="478"/>
      <c r="U53" s="461"/>
      <c r="V53" s="461"/>
      <c r="W53" s="461"/>
      <c r="X53" s="461"/>
      <c r="Y53" s="484"/>
      <c r="Z53" s="484"/>
      <c r="AA53" s="484"/>
      <c r="AB53" s="484"/>
      <c r="AC53" s="461"/>
      <c r="AD53" s="484"/>
      <c r="AE53" s="462"/>
      <c r="AF53" s="462"/>
      <c r="AG53" s="462"/>
      <c r="AH53" s="462"/>
      <c r="AI53" s="462"/>
      <c r="AJ53" s="462"/>
    </row>
    <row r="54" spans="2:36" ht="8.25" customHeight="1">
      <c r="B54" s="603"/>
      <c r="C54" s="553"/>
      <c r="D54" s="477"/>
      <c r="E54" s="637"/>
      <c r="F54" s="640"/>
      <c r="G54" s="640"/>
      <c r="H54" s="477"/>
      <c r="I54" s="665"/>
      <c r="J54" s="605"/>
      <c r="K54" s="605"/>
      <c r="L54" s="475"/>
      <c r="M54" s="480"/>
      <c r="N54" s="481"/>
      <c r="O54" s="480"/>
      <c r="P54" s="485"/>
      <c r="Q54" s="480"/>
      <c r="R54" s="481"/>
      <c r="S54" s="480"/>
      <c r="T54" s="478"/>
      <c r="U54" s="461"/>
      <c r="V54" s="461"/>
      <c r="W54" s="461"/>
      <c r="X54" s="461"/>
      <c r="Y54" s="484"/>
      <c r="Z54" s="484"/>
      <c r="AA54" s="484"/>
      <c r="AB54" s="484"/>
      <c r="AC54" s="461"/>
      <c r="AD54" s="484"/>
      <c r="AE54" s="462"/>
      <c r="AF54" s="462"/>
      <c r="AG54" s="462"/>
      <c r="AH54" s="462"/>
      <c r="AI54" s="462"/>
      <c r="AJ54" s="462"/>
    </row>
    <row r="55" spans="2:36" ht="12.75">
      <c r="B55" s="606" t="s">
        <v>217</v>
      </c>
      <c r="C55" s="522" t="s">
        <v>218</v>
      </c>
      <c r="D55" s="477"/>
      <c r="E55" s="637"/>
      <c r="F55" s="640"/>
      <c r="G55" s="640"/>
      <c r="H55" s="477"/>
      <c r="I55" s="665"/>
      <c r="J55" s="605"/>
      <c r="K55" s="605"/>
      <c r="L55" s="475"/>
      <c r="M55" s="480"/>
      <c r="N55" s="481"/>
      <c r="O55" s="480"/>
      <c r="P55" s="485"/>
      <c r="Q55" s="480"/>
      <c r="R55" s="481"/>
      <c r="S55" s="480"/>
      <c r="T55" s="478"/>
      <c r="U55" s="465"/>
      <c r="V55" s="461"/>
      <c r="W55" s="461"/>
      <c r="X55" s="461"/>
      <c r="Y55" s="484"/>
      <c r="Z55" s="484"/>
      <c r="AA55" s="484"/>
      <c r="AB55" s="484"/>
      <c r="AC55" s="461"/>
      <c r="AD55" s="484"/>
      <c r="AE55" s="462"/>
      <c r="AF55" s="462"/>
      <c r="AG55" s="462"/>
      <c r="AH55" s="462"/>
      <c r="AI55" s="462"/>
      <c r="AJ55" s="462"/>
    </row>
    <row r="56" spans="2:36" ht="12.75">
      <c r="B56" s="606"/>
      <c r="C56" s="625"/>
      <c r="D56" s="564" t="s">
        <v>219</v>
      </c>
      <c r="E56" s="643"/>
      <c r="F56" s="640"/>
      <c r="G56" s="640"/>
      <c r="H56" s="477"/>
      <c r="I56" s="658"/>
      <c r="J56" s="605"/>
      <c r="K56" s="605"/>
      <c r="L56" s="475"/>
      <c r="M56" s="480">
        <v>978.79</v>
      </c>
      <c r="N56" s="481"/>
      <c r="O56" s="480"/>
      <c r="P56" s="485"/>
      <c r="Q56" s="480">
        <f>'[6]WORKINGS 2011-12'!BX6</f>
        <v>764.99</v>
      </c>
      <c r="R56" s="481"/>
      <c r="S56" s="480"/>
      <c r="T56" s="478"/>
      <c r="U56" s="461"/>
      <c r="V56" s="461"/>
      <c r="W56" s="461"/>
      <c r="X56" s="461"/>
      <c r="Y56" s="484"/>
      <c r="Z56" s="484"/>
      <c r="AA56" s="484"/>
      <c r="AB56" s="484"/>
      <c r="AC56" s="461"/>
      <c r="AD56" s="484"/>
      <c r="AE56" s="462"/>
      <c r="AF56" s="462"/>
      <c r="AG56" s="462"/>
      <c r="AH56" s="462"/>
      <c r="AI56" s="462"/>
      <c r="AJ56" s="462"/>
    </row>
    <row r="57" spans="2:36" ht="12.75" hidden="1">
      <c r="B57" s="606"/>
      <c r="C57" s="625"/>
      <c r="D57" s="477" t="s">
        <v>220</v>
      </c>
      <c r="E57" s="645"/>
      <c r="F57" s="640"/>
      <c r="G57" s="640"/>
      <c r="H57" s="618"/>
      <c r="I57" s="660"/>
      <c r="J57" s="626"/>
      <c r="K57" s="626"/>
      <c r="L57" s="493"/>
      <c r="M57" s="491">
        <v>6.53</v>
      </c>
      <c r="N57" s="481"/>
      <c r="O57" s="480"/>
      <c r="P57" s="485"/>
      <c r="Q57" s="480">
        <f>+'[6]WORKINGS 2011-12'!BX17</f>
        <v>27.690000000000005</v>
      </c>
      <c r="R57" s="481"/>
      <c r="S57" s="480"/>
      <c r="T57" s="478"/>
      <c r="U57" s="461"/>
      <c r="V57" s="461"/>
      <c r="W57" s="461"/>
      <c r="X57" s="461"/>
      <c r="Y57" s="484"/>
      <c r="Z57" s="484"/>
      <c r="AA57" s="484"/>
      <c r="AB57" s="484"/>
      <c r="AC57" s="461"/>
      <c r="AD57" s="484"/>
      <c r="AE57" s="462"/>
      <c r="AF57" s="462"/>
      <c r="AG57" s="462"/>
      <c r="AH57" s="462"/>
      <c r="AI57" s="462"/>
      <c r="AJ57" s="462"/>
    </row>
    <row r="58" spans="2:36" ht="12.75">
      <c r="B58" s="606"/>
      <c r="C58" s="625"/>
      <c r="D58" s="564" t="s">
        <v>221</v>
      </c>
      <c r="E58" s="645"/>
      <c r="F58" s="640"/>
      <c r="G58" s="640"/>
      <c r="H58" s="618"/>
      <c r="I58" s="660"/>
      <c r="J58" s="626"/>
      <c r="K58" s="626"/>
      <c r="L58" s="493"/>
      <c r="M58" s="491"/>
      <c r="N58" s="481"/>
      <c r="O58" s="480"/>
      <c r="P58" s="485"/>
      <c r="Q58" s="480"/>
      <c r="R58" s="481"/>
      <c r="S58" s="480"/>
      <c r="T58" s="478"/>
      <c r="U58" s="461"/>
      <c r="V58" s="461"/>
      <c r="W58" s="461"/>
      <c r="X58" s="461"/>
      <c r="Y58" s="484"/>
      <c r="Z58" s="484"/>
      <c r="AA58" s="484"/>
      <c r="AB58" s="484"/>
      <c r="AC58" s="461"/>
      <c r="AD58" s="484"/>
      <c r="AE58" s="462"/>
      <c r="AF58" s="462"/>
      <c r="AG58" s="462"/>
      <c r="AH58" s="462"/>
      <c r="AI58" s="462"/>
      <c r="AJ58" s="462"/>
    </row>
    <row r="59" spans="2:36" ht="12.75">
      <c r="B59" s="603"/>
      <c r="C59" s="625"/>
      <c r="D59" s="564" t="s">
        <v>222</v>
      </c>
      <c r="E59" s="643"/>
      <c r="F59" s="640"/>
      <c r="G59" s="640"/>
      <c r="H59" s="477"/>
      <c r="I59" s="658"/>
      <c r="J59" s="605"/>
      <c r="K59" s="605"/>
      <c r="L59" s="475"/>
      <c r="M59" s="480">
        <v>-20.21</v>
      </c>
      <c r="N59" s="481"/>
      <c r="O59" s="480"/>
      <c r="P59" s="485"/>
      <c r="Q59" s="480">
        <f>+'[6]WORKINGS 2011-12'!BX15</f>
        <v>-10.79</v>
      </c>
      <c r="R59" s="481"/>
      <c r="S59" s="480"/>
      <c r="T59" s="478"/>
      <c r="U59" s="461"/>
      <c r="V59" s="461"/>
      <c r="W59" s="461"/>
      <c r="X59" s="461"/>
      <c r="Y59" s="484"/>
      <c r="Z59" s="484"/>
      <c r="AA59" s="484"/>
      <c r="AB59" s="484"/>
      <c r="AC59" s="461"/>
      <c r="AD59" s="484"/>
      <c r="AE59" s="462"/>
      <c r="AF59" s="462"/>
      <c r="AG59" s="462"/>
      <c r="AH59" s="462"/>
      <c r="AI59" s="462"/>
      <c r="AJ59" s="462"/>
    </row>
    <row r="60" spans="1:36" ht="12.75">
      <c r="A60" s="511" t="s">
        <v>243</v>
      </c>
      <c r="B60" s="603"/>
      <c r="C60" s="625"/>
      <c r="D60" s="477" t="s">
        <v>245</v>
      </c>
      <c r="E60" s="643"/>
      <c r="F60" s="640"/>
      <c r="G60" s="640"/>
      <c r="H60" s="477"/>
      <c r="I60" s="660"/>
      <c r="J60" s="605"/>
      <c r="K60" s="605"/>
      <c r="L60" s="475"/>
      <c r="M60" s="480"/>
      <c r="N60" s="481"/>
      <c r="O60" s="480"/>
      <c r="P60" s="485"/>
      <c r="Q60" s="480"/>
      <c r="R60" s="481"/>
      <c r="S60" s="480"/>
      <c r="T60" s="478"/>
      <c r="U60" s="461"/>
      <c r="V60" s="461"/>
      <c r="W60" s="461"/>
      <c r="X60" s="461"/>
      <c r="Y60" s="484"/>
      <c r="Z60" s="484"/>
      <c r="AA60" s="484"/>
      <c r="AB60" s="484"/>
      <c r="AC60" s="461"/>
      <c r="AD60" s="484"/>
      <c r="AE60" s="462"/>
      <c r="AF60" s="462"/>
      <c r="AG60" s="462"/>
      <c r="AH60" s="462"/>
      <c r="AI60" s="462"/>
      <c r="AJ60" s="462"/>
    </row>
    <row r="61" spans="2:36" ht="12.75">
      <c r="B61" s="603"/>
      <c r="C61" s="625"/>
      <c r="D61" s="564" t="s">
        <v>223</v>
      </c>
      <c r="E61" s="643"/>
      <c r="F61" s="640"/>
      <c r="G61" s="640"/>
      <c r="H61" s="477"/>
      <c r="I61" s="658"/>
      <c r="J61" s="605"/>
      <c r="K61" s="605"/>
      <c r="L61" s="475"/>
      <c r="M61" s="480">
        <v>-16.12</v>
      </c>
      <c r="N61" s="481"/>
      <c r="O61" s="480"/>
      <c r="P61" s="485"/>
      <c r="Q61" s="480">
        <f>+'[6]WORKINGS 2011-12'!BX70</f>
        <v>-19.429999999999993</v>
      </c>
      <c r="R61" s="481"/>
      <c r="S61" s="480"/>
      <c r="T61" s="478"/>
      <c r="U61" s="461"/>
      <c r="V61" s="461"/>
      <c r="W61" s="461"/>
      <c r="X61" s="461"/>
      <c r="Y61" s="484"/>
      <c r="Z61" s="484"/>
      <c r="AA61" s="484"/>
      <c r="AB61" s="484"/>
      <c r="AC61" s="461"/>
      <c r="AD61" s="484"/>
      <c r="AE61" s="462"/>
      <c r="AF61" s="462"/>
      <c r="AG61" s="462"/>
      <c r="AH61" s="462"/>
      <c r="AI61" s="462"/>
      <c r="AJ61" s="462"/>
    </row>
    <row r="62" spans="2:36" ht="12.75">
      <c r="B62" s="603"/>
      <c r="C62" s="609"/>
      <c r="D62" s="564" t="s">
        <v>244</v>
      </c>
      <c r="E62" s="643"/>
      <c r="F62" s="640"/>
      <c r="G62" s="640"/>
      <c r="H62" s="477"/>
      <c r="I62" s="658"/>
      <c r="J62" s="605"/>
      <c r="K62" s="605"/>
      <c r="L62" s="475"/>
      <c r="M62" s="480">
        <v>21.22</v>
      </c>
      <c r="N62" s="481"/>
      <c r="O62" s="480"/>
      <c r="P62" s="485"/>
      <c r="Q62" s="480">
        <f>'[6]WORKINGS 2011-12'!BX52</f>
        <v>16.830000000000013</v>
      </c>
      <c r="R62" s="481"/>
      <c r="S62" s="480"/>
      <c r="T62" s="478"/>
      <c r="U62" s="461"/>
      <c r="V62" s="461"/>
      <c r="W62" s="461"/>
      <c r="X62" s="461"/>
      <c r="Y62" s="484"/>
      <c r="Z62" s="484"/>
      <c r="AA62" s="484"/>
      <c r="AB62" s="484"/>
      <c r="AC62" s="461"/>
      <c r="AD62" s="484"/>
      <c r="AE62" s="462"/>
      <c r="AF62" s="462"/>
      <c r="AG62" s="462"/>
      <c r="AH62" s="462"/>
      <c r="AI62" s="462"/>
      <c r="AJ62" s="462"/>
    </row>
    <row r="63" spans="2:36" ht="12.75">
      <c r="B63" s="603"/>
      <c r="C63" s="631"/>
      <c r="D63" s="564" t="s">
        <v>224</v>
      </c>
      <c r="E63" s="643"/>
      <c r="F63" s="640"/>
      <c r="G63" s="640"/>
      <c r="H63" s="477"/>
      <c r="I63" s="658"/>
      <c r="J63" s="605"/>
      <c r="K63" s="605"/>
      <c r="L63" s="475"/>
      <c r="M63" s="480">
        <v>-4875.61</v>
      </c>
      <c r="N63" s="481"/>
      <c r="O63" s="480"/>
      <c r="P63" s="485"/>
      <c r="Q63" s="480">
        <f>'[6]WORKINGS 2011-12'!BX61</f>
        <v>-3502.6099999999997</v>
      </c>
      <c r="R63" s="481"/>
      <c r="S63" s="480"/>
      <c r="T63" s="478"/>
      <c r="U63" s="461"/>
      <c r="V63" s="461"/>
      <c r="W63" s="461"/>
      <c r="X63" s="461"/>
      <c r="Y63" s="484"/>
      <c r="Z63" s="484"/>
      <c r="AA63" s="484"/>
      <c r="AB63" s="484"/>
      <c r="AC63" s="461"/>
      <c r="AD63" s="484"/>
      <c r="AE63" s="462"/>
      <c r="AF63" s="462"/>
      <c r="AG63" s="462"/>
      <c r="AH63" s="462"/>
      <c r="AI63" s="462"/>
      <c r="AJ63" s="462"/>
    </row>
    <row r="64" spans="2:36" ht="12.75">
      <c r="B64" s="603"/>
      <c r="C64" s="609"/>
      <c r="D64" s="564" t="s">
        <v>225</v>
      </c>
      <c r="E64" s="643"/>
      <c r="F64" s="640"/>
      <c r="G64" s="640"/>
      <c r="H64" s="477"/>
      <c r="I64" s="658"/>
      <c r="J64" s="605"/>
      <c r="K64" s="605"/>
      <c r="L64" s="475"/>
      <c r="M64" s="480">
        <v>-812.38</v>
      </c>
      <c r="N64" s="481"/>
      <c r="O64" s="480"/>
      <c r="P64" s="485"/>
      <c r="Q64" s="480">
        <f>'[6]WORKINGS 2011-12'!BX62</f>
        <v>-559.2199999999999</v>
      </c>
      <c r="R64" s="481"/>
      <c r="S64" s="480"/>
      <c r="T64" s="478"/>
      <c r="U64" s="461"/>
      <c r="V64" s="461"/>
      <c r="W64" s="461"/>
      <c r="X64" s="461"/>
      <c r="Y64" s="484"/>
      <c r="Z64" s="484"/>
      <c r="AA64" s="484"/>
      <c r="AB64" s="484"/>
      <c r="AC64" s="461"/>
      <c r="AD64" s="484"/>
      <c r="AE64" s="462"/>
      <c r="AF64" s="462"/>
      <c r="AG64" s="462"/>
      <c r="AH64" s="462"/>
      <c r="AI64" s="462"/>
      <c r="AJ64" s="462"/>
    </row>
    <row r="65" spans="2:36" ht="12.75">
      <c r="B65" s="603"/>
      <c r="C65" s="522" t="s">
        <v>226</v>
      </c>
      <c r="D65" s="477"/>
      <c r="E65" s="648"/>
      <c r="F65" s="640"/>
      <c r="G65" s="652">
        <f>SUM(E56:E64)</f>
        <v>0</v>
      </c>
      <c r="H65" s="477"/>
      <c r="I65" s="662"/>
      <c r="J65" s="663"/>
      <c r="K65" s="630"/>
      <c r="L65" s="475"/>
      <c r="M65" s="496"/>
      <c r="N65" s="481"/>
      <c r="O65" s="510">
        <f>SUM(M56:M64)</f>
        <v>-4717.78</v>
      </c>
      <c r="P65" s="501"/>
      <c r="Q65" s="496"/>
      <c r="R65" s="481"/>
      <c r="S65" s="510">
        <f>SUM(Q56:Q64)</f>
        <v>-3282.5399999999995</v>
      </c>
      <c r="T65" s="512"/>
      <c r="U65" s="461"/>
      <c r="V65" s="461"/>
      <c r="W65" s="461"/>
      <c r="X65" s="461"/>
      <c r="Y65" s="484"/>
      <c r="Z65" s="484"/>
      <c r="AA65" s="484"/>
      <c r="AB65" s="484"/>
      <c r="AC65" s="461"/>
      <c r="AD65" s="484"/>
      <c r="AE65" s="462"/>
      <c r="AF65" s="462"/>
      <c r="AG65" s="462"/>
      <c r="AH65" s="462"/>
      <c r="AI65" s="462"/>
      <c r="AJ65" s="462"/>
    </row>
    <row r="66" spans="2:36" ht="12.75">
      <c r="B66" s="603"/>
      <c r="C66" s="632" t="s">
        <v>227</v>
      </c>
      <c r="D66" s="477"/>
      <c r="E66" s="637"/>
      <c r="F66" s="640"/>
      <c r="G66" s="650">
        <f>G33+G53+G65</f>
        <v>0</v>
      </c>
      <c r="H66" s="477"/>
      <c r="I66" s="658"/>
      <c r="J66" s="663"/>
      <c r="K66" s="624"/>
      <c r="L66" s="475"/>
      <c r="M66" s="480"/>
      <c r="N66" s="481"/>
      <c r="O66" s="513" t="e">
        <f>O33+O53+O65</f>
        <v>#REF!</v>
      </c>
      <c r="P66" s="501"/>
      <c r="Q66" s="480"/>
      <c r="R66" s="481"/>
      <c r="S66" s="513" t="e">
        <f>S33+S53+S65</f>
        <v>#REF!</v>
      </c>
      <c r="T66" s="514"/>
      <c r="U66" s="461"/>
      <c r="V66" s="461"/>
      <c r="W66" s="461"/>
      <c r="X66" s="461"/>
      <c r="Y66" s="484"/>
      <c r="Z66" s="484"/>
      <c r="AA66" s="484"/>
      <c r="AB66" s="484"/>
      <c r="AC66" s="461"/>
      <c r="AD66" s="484"/>
      <c r="AE66" s="462"/>
      <c r="AF66" s="462"/>
      <c r="AG66" s="462"/>
      <c r="AH66" s="462"/>
      <c r="AI66" s="462"/>
      <c r="AJ66" s="462"/>
    </row>
    <row r="67" spans="2:36" ht="12.75">
      <c r="B67" s="603"/>
      <c r="C67" s="522" t="s">
        <v>228</v>
      </c>
      <c r="D67" s="477"/>
      <c r="E67" s="637"/>
      <c r="F67" s="640"/>
      <c r="G67" s="650"/>
      <c r="H67" s="477"/>
      <c r="I67" s="658"/>
      <c r="J67" s="663"/>
      <c r="K67" s="624"/>
      <c r="L67" s="475"/>
      <c r="M67" s="480"/>
      <c r="N67" s="481"/>
      <c r="O67" s="513">
        <v>276.48</v>
      </c>
      <c r="P67" s="501"/>
      <c r="Q67" s="480"/>
      <c r="R67" s="481"/>
      <c r="S67" s="513">
        <f>+'[6]WORKINGS 2011-12'!D51-0.28-2221.43</f>
        <v>140.8399999999997</v>
      </c>
      <c r="T67" s="514"/>
      <c r="U67" s="465"/>
      <c r="V67" s="515"/>
      <c r="W67" s="461"/>
      <c r="X67" s="461"/>
      <c r="Y67" s="484"/>
      <c r="Z67" s="484"/>
      <c r="AA67" s="484"/>
      <c r="AB67" s="484"/>
      <c r="AC67" s="461"/>
      <c r="AD67" s="484"/>
      <c r="AE67" s="462"/>
      <c r="AF67" s="462"/>
      <c r="AG67" s="462"/>
      <c r="AH67" s="462"/>
      <c r="AI67" s="462"/>
      <c r="AJ67" s="462"/>
    </row>
    <row r="68" spans="2:36" ht="12.75">
      <c r="B68" s="633"/>
      <c r="C68" s="516" t="s">
        <v>229</v>
      </c>
      <c r="D68" s="517"/>
      <c r="E68" s="638"/>
      <c r="F68" s="641"/>
      <c r="G68" s="653">
        <f>+G66+G67</f>
        <v>0</v>
      </c>
      <c r="H68" s="517"/>
      <c r="I68" s="666"/>
      <c r="J68" s="667"/>
      <c r="K68" s="634"/>
      <c r="L68" s="517"/>
      <c r="M68" s="500"/>
      <c r="N68" s="519"/>
      <c r="O68" s="520" t="e">
        <f>+O66+O67-184.95</f>
        <v>#REF!</v>
      </c>
      <c r="P68" s="520"/>
      <c r="Q68" s="500"/>
      <c r="R68" s="519"/>
      <c r="S68" s="520" t="e">
        <f>+S66+S67</f>
        <v>#REF!</v>
      </c>
      <c r="T68" s="524"/>
      <c r="U68" s="521"/>
      <c r="V68" s="515"/>
      <c r="W68" s="461"/>
      <c r="X68" s="461"/>
      <c r="Y68" s="484"/>
      <c r="Z68" s="484"/>
      <c r="AA68" s="484"/>
      <c r="AB68" s="484"/>
      <c r="AC68" s="461"/>
      <c r="AD68" s="484"/>
      <c r="AE68" s="462"/>
      <c r="AF68" s="462"/>
      <c r="AG68" s="462"/>
      <c r="AH68" s="462"/>
      <c r="AI68" s="462"/>
      <c r="AJ68" s="462"/>
    </row>
    <row r="69" spans="2:36" ht="7.5" customHeight="1">
      <c r="B69" s="468"/>
      <c r="C69" s="522"/>
      <c r="D69" s="468"/>
      <c r="E69" s="468"/>
      <c r="F69" s="468"/>
      <c r="G69" s="468"/>
      <c r="H69" s="468"/>
      <c r="I69" s="466"/>
      <c r="J69" s="468"/>
      <c r="K69" s="468"/>
      <c r="L69" s="468"/>
      <c r="M69" s="485"/>
      <c r="N69" s="523"/>
      <c r="O69" s="501"/>
      <c r="P69" s="501"/>
      <c r="Q69" s="485"/>
      <c r="R69" s="523"/>
      <c r="S69" s="501"/>
      <c r="T69" s="524"/>
      <c r="U69" s="521"/>
      <c r="V69" s="465"/>
      <c r="W69" s="461"/>
      <c r="X69" s="461"/>
      <c r="Y69" s="484"/>
      <c r="Z69" s="484"/>
      <c r="AA69" s="484"/>
      <c r="AB69" s="484"/>
      <c r="AC69" s="461"/>
      <c r="AD69" s="484"/>
      <c r="AE69" s="462"/>
      <c r="AF69" s="462"/>
      <c r="AG69" s="462"/>
      <c r="AH69" s="462"/>
      <c r="AI69" s="462"/>
      <c r="AJ69" s="462"/>
    </row>
    <row r="70" spans="2:36" ht="12.75" hidden="1">
      <c r="B70" s="468"/>
      <c r="C70" s="525"/>
      <c r="D70" s="468"/>
      <c r="E70" s="468"/>
      <c r="F70" s="468"/>
      <c r="G70" s="468"/>
      <c r="H70" s="468"/>
      <c r="I70" s="466"/>
      <c r="J70" s="468"/>
      <c r="K70" s="468"/>
      <c r="L70" s="468"/>
      <c r="M70" s="526"/>
      <c r="N70" s="523"/>
      <c r="O70" s="501"/>
      <c r="P70" s="527"/>
      <c r="Q70" s="526"/>
      <c r="R70" s="523"/>
      <c r="S70" s="501"/>
      <c r="T70" s="528"/>
      <c r="U70" s="461"/>
      <c r="V70" s="461"/>
      <c r="W70" s="461"/>
      <c r="X70" s="461"/>
      <c r="Y70" s="461"/>
      <c r="Z70" s="461"/>
      <c r="AA70" s="461"/>
      <c r="AB70" s="484"/>
      <c r="AC70" s="461"/>
      <c r="AD70" s="484"/>
      <c r="AE70" s="462"/>
      <c r="AF70" s="462"/>
      <c r="AG70" s="462"/>
      <c r="AH70" s="462"/>
      <c r="AI70" s="462"/>
      <c r="AJ70" s="462"/>
    </row>
    <row r="71" spans="2:36" ht="12.75">
      <c r="B71" s="529" t="s">
        <v>10</v>
      </c>
      <c r="C71" s="530"/>
      <c r="D71" s="468"/>
      <c r="E71" s="468"/>
      <c r="F71" s="468"/>
      <c r="G71" s="468"/>
      <c r="H71" s="468"/>
      <c r="I71" s="466"/>
      <c r="J71" s="468"/>
      <c r="K71" s="531"/>
      <c r="L71" s="468"/>
      <c r="M71" s="526"/>
      <c r="N71" s="523"/>
      <c r="O71" s="476"/>
      <c r="Q71" s="526"/>
      <c r="R71" s="523"/>
      <c r="S71" s="476"/>
      <c r="T71" s="528"/>
      <c r="U71" s="461"/>
      <c r="V71" s="461"/>
      <c r="W71" s="461"/>
      <c r="X71" s="461"/>
      <c r="Y71" s="461"/>
      <c r="Z71" s="461"/>
      <c r="AA71" s="461"/>
      <c r="AB71" s="484"/>
      <c r="AC71" s="461"/>
      <c r="AD71" s="484"/>
      <c r="AE71" s="462"/>
      <c r="AF71" s="462"/>
      <c r="AG71" s="462"/>
      <c r="AH71" s="462"/>
      <c r="AI71" s="462"/>
      <c r="AJ71" s="462"/>
    </row>
    <row r="72" spans="2:36" ht="4.5" customHeight="1">
      <c r="B72" s="532"/>
      <c r="C72" s="534"/>
      <c r="D72" s="534"/>
      <c r="E72" s="534"/>
      <c r="F72" s="534"/>
      <c r="G72" s="534"/>
      <c r="H72" s="534"/>
      <c r="I72" s="534"/>
      <c r="J72" s="534"/>
      <c r="K72" s="534"/>
      <c r="L72" s="534"/>
      <c r="M72" s="534"/>
      <c r="N72" s="534"/>
      <c r="O72" s="534"/>
      <c r="P72" s="534"/>
      <c r="Q72" s="533"/>
      <c r="R72" s="533"/>
      <c r="S72" s="533"/>
      <c r="T72" s="533"/>
      <c r="U72" s="461"/>
      <c r="V72" s="461"/>
      <c r="W72" s="461"/>
      <c r="X72" s="461"/>
      <c r="Y72" s="461"/>
      <c r="Z72" s="461"/>
      <c r="AA72" s="461"/>
      <c r="AB72" s="484"/>
      <c r="AC72" s="461"/>
      <c r="AD72" s="484"/>
      <c r="AE72" s="462"/>
      <c r="AF72" s="462"/>
      <c r="AG72" s="462"/>
      <c r="AH72" s="462"/>
      <c r="AI72" s="462"/>
      <c r="AJ72" s="462"/>
    </row>
    <row r="73" spans="2:36" ht="12.75" customHeight="1" hidden="1">
      <c r="B73" s="468"/>
      <c r="C73" s="530"/>
      <c r="D73" s="564"/>
      <c r="E73" s="564"/>
      <c r="F73" s="564"/>
      <c r="G73" s="627"/>
      <c r="H73" s="564"/>
      <c r="I73" s="466"/>
      <c r="J73" s="564"/>
      <c r="K73" s="668"/>
      <c r="L73" s="486"/>
      <c r="M73" s="535"/>
      <c r="N73" s="479"/>
      <c r="O73" s="490"/>
      <c r="P73" s="536"/>
      <c r="Q73" s="535"/>
      <c r="R73" s="479"/>
      <c r="S73" s="537"/>
      <c r="T73" s="538"/>
      <c r="U73" s="539"/>
      <c r="V73" s="461"/>
      <c r="W73" s="461"/>
      <c r="X73" s="461"/>
      <c r="Y73" s="461"/>
      <c r="Z73" s="461"/>
      <c r="AA73" s="461"/>
      <c r="AB73" s="484"/>
      <c r="AC73" s="461"/>
      <c r="AD73" s="484"/>
      <c r="AE73" s="462"/>
      <c r="AF73" s="462"/>
      <c r="AG73" s="462"/>
      <c r="AH73" s="462"/>
      <c r="AI73" s="462"/>
      <c r="AJ73" s="462"/>
    </row>
    <row r="74" spans="2:36" ht="12.75">
      <c r="B74" s="669"/>
      <c r="C74" s="522" t="s">
        <v>230</v>
      </c>
      <c r="D74" s="468"/>
      <c r="E74" s="468"/>
      <c r="F74" s="468"/>
      <c r="G74" s="604"/>
      <c r="H74" s="468"/>
      <c r="I74" s="466"/>
      <c r="J74" s="468"/>
      <c r="K74" s="468"/>
      <c r="L74" s="465"/>
      <c r="M74" s="480"/>
      <c r="N74" s="481"/>
      <c r="O74" s="480"/>
      <c r="P74" s="540"/>
      <c r="Q74" s="480"/>
      <c r="R74" s="481"/>
      <c r="S74" s="480"/>
      <c r="T74" s="478"/>
      <c r="U74" s="461"/>
      <c r="V74" s="461"/>
      <c r="W74" s="461"/>
      <c r="X74" s="461"/>
      <c r="Y74" s="461"/>
      <c r="Z74" s="461"/>
      <c r="AA74" s="461"/>
      <c r="AB74" s="484"/>
      <c r="AC74" s="461"/>
      <c r="AD74" s="484"/>
      <c r="AE74" s="462"/>
      <c r="AF74" s="462"/>
      <c r="AG74" s="462"/>
      <c r="AH74" s="462"/>
      <c r="AI74" s="462"/>
      <c r="AJ74" s="462"/>
    </row>
    <row r="75" spans="2:36" ht="12.75">
      <c r="B75" s="468"/>
      <c r="C75" s="530" t="s">
        <v>231</v>
      </c>
      <c r="D75" s="564" t="s">
        <v>232</v>
      </c>
      <c r="E75" s="468"/>
      <c r="F75" s="468"/>
      <c r="G75" s="541">
        <f>G68</f>
        <v>0</v>
      </c>
      <c r="H75" s="468"/>
      <c r="I75" s="466"/>
      <c r="J75" s="468"/>
      <c r="K75" s="535"/>
      <c r="L75" s="465"/>
      <c r="M75" s="542"/>
      <c r="N75" s="479"/>
      <c r="O75" s="535">
        <v>183.21601637637707</v>
      </c>
      <c r="P75" s="535"/>
      <c r="Q75" s="542"/>
      <c r="R75" s="479"/>
      <c r="S75" s="535">
        <f>'[6]WORKINGS 2011-12'!C51-S76-'[6]WORKINGS 2015-16'!D55</f>
        <v>-3235.170190586355</v>
      </c>
      <c r="T75" s="514"/>
      <c r="U75" s="539"/>
      <c r="V75" s="461"/>
      <c r="W75" s="461"/>
      <c r="X75" s="461"/>
      <c r="Y75" s="461"/>
      <c r="Z75" s="461"/>
      <c r="AA75" s="461"/>
      <c r="AB75" s="484"/>
      <c r="AC75" s="461"/>
      <c r="AD75" s="484"/>
      <c r="AE75" s="462"/>
      <c r="AF75" s="462"/>
      <c r="AG75" s="462"/>
      <c r="AH75" s="462"/>
      <c r="AI75" s="462"/>
      <c r="AJ75" s="462"/>
    </row>
    <row r="76" spans="2:36" ht="12.75" customHeight="1">
      <c r="B76" s="468"/>
      <c r="C76" s="530"/>
      <c r="D76" s="564" t="s">
        <v>233</v>
      </c>
      <c r="E76" s="564"/>
      <c r="F76" s="564"/>
      <c r="G76" s="543"/>
      <c r="H76" s="564"/>
      <c r="I76" s="466"/>
      <c r="J76" s="564"/>
      <c r="K76" s="614"/>
      <c r="L76" s="486"/>
      <c r="M76" s="535"/>
      <c r="N76" s="479"/>
      <c r="O76" s="490">
        <v>-22.846016376377165</v>
      </c>
      <c r="P76" s="536"/>
      <c r="Q76" s="535"/>
      <c r="R76" s="479"/>
      <c r="S76" s="537">
        <f>+'[6]WORKINGS 2011-12'!AE51+'[6]WORKINGS 2011-12'!BD51+0.28</f>
        <v>3.4801905863549054</v>
      </c>
      <c r="T76" s="538"/>
      <c r="U76" s="544"/>
      <c r="V76" s="461"/>
      <c r="W76" s="461"/>
      <c r="X76" s="461"/>
      <c r="Y76" s="461"/>
      <c r="Z76" s="461"/>
      <c r="AA76" s="461"/>
      <c r="AB76" s="484"/>
      <c r="AC76" s="461"/>
      <c r="AD76" s="484"/>
      <c r="AE76" s="462"/>
      <c r="AF76" s="462"/>
      <c r="AG76" s="462"/>
      <c r="AH76" s="462"/>
      <c r="AI76" s="462"/>
      <c r="AJ76" s="462"/>
    </row>
    <row r="77" spans="2:36" ht="12.75" customHeight="1">
      <c r="B77" s="468"/>
      <c r="C77" s="530"/>
      <c r="D77" s="611" t="s">
        <v>234</v>
      </c>
      <c r="E77" s="564"/>
      <c r="F77" s="564"/>
      <c r="G77" s="676"/>
      <c r="H77" s="564"/>
      <c r="I77" s="466"/>
      <c r="J77" s="564"/>
      <c r="K77" s="677"/>
      <c r="L77" s="486"/>
      <c r="M77" s="535"/>
      <c r="N77" s="479"/>
      <c r="O77" s="490"/>
      <c r="P77" s="536"/>
      <c r="Q77" s="535"/>
      <c r="R77" s="479"/>
      <c r="S77" s="537"/>
      <c r="T77" s="538"/>
      <c r="U77" s="539"/>
      <c r="V77" s="461"/>
      <c r="W77" s="461"/>
      <c r="X77" s="461"/>
      <c r="Y77" s="461"/>
      <c r="Z77" s="461"/>
      <c r="AA77" s="461"/>
      <c r="AB77" s="484"/>
      <c r="AC77" s="461"/>
      <c r="AD77" s="484"/>
      <c r="AE77" s="462"/>
      <c r="AF77" s="462"/>
      <c r="AG77" s="462"/>
      <c r="AH77" s="462"/>
      <c r="AI77" s="462"/>
      <c r="AJ77" s="462"/>
    </row>
    <row r="78" spans="2:36" ht="12.75">
      <c r="B78" s="468"/>
      <c r="C78" s="530"/>
      <c r="D78" s="611" t="s">
        <v>235</v>
      </c>
      <c r="E78" s="468"/>
      <c r="F78" s="468"/>
      <c r="G78" s="676">
        <f>SUM(G75:G77)</f>
        <v>0</v>
      </c>
      <c r="H78" s="468"/>
      <c r="I78" s="466"/>
      <c r="J78" s="468"/>
      <c r="K78" s="545"/>
      <c r="L78" s="465"/>
      <c r="M78" s="485"/>
      <c r="N78" s="481"/>
      <c r="O78" s="545">
        <f>SUM(O75:O76)</f>
        <v>160.3699999999999</v>
      </c>
      <c r="P78" s="540"/>
      <c r="Q78" s="485"/>
      <c r="R78" s="481"/>
      <c r="S78" s="546">
        <f>SUM(S75:S76)</f>
        <v>-3231.69</v>
      </c>
      <c r="T78" s="538"/>
      <c r="U78" s="539"/>
      <c r="V78" s="461"/>
      <c r="W78" s="461"/>
      <c r="X78" s="461"/>
      <c r="Y78" s="461"/>
      <c r="Z78" s="461"/>
      <c r="AA78" s="461"/>
      <c r="AB78" s="484"/>
      <c r="AC78" s="461"/>
      <c r="AD78" s="484"/>
      <c r="AE78" s="462"/>
      <c r="AF78" s="462"/>
      <c r="AG78" s="462"/>
      <c r="AH78" s="462"/>
      <c r="AI78" s="462"/>
      <c r="AJ78" s="462"/>
    </row>
    <row r="79" spans="2:36" ht="3" customHeight="1">
      <c r="B79" s="468"/>
      <c r="C79" s="530"/>
      <c r="D79" s="466"/>
      <c r="E79" s="466"/>
      <c r="F79" s="466"/>
      <c r="G79" s="466"/>
      <c r="H79" s="466"/>
      <c r="I79" s="466"/>
      <c r="J79" s="466"/>
      <c r="K79" s="466"/>
      <c r="M79" s="547"/>
      <c r="N79" s="483"/>
      <c r="O79" s="548"/>
      <c r="P79" s="540"/>
      <c r="Q79" s="547"/>
      <c r="R79" s="483"/>
      <c r="S79" s="548"/>
      <c r="T79" s="538"/>
      <c r="U79" s="461"/>
      <c r="V79" s="461"/>
      <c r="W79" s="461"/>
      <c r="X79" s="461"/>
      <c r="Y79" s="461"/>
      <c r="Z79" s="461"/>
      <c r="AA79" s="461"/>
      <c r="AB79" s="461"/>
      <c r="AC79" s="461"/>
      <c r="AD79" s="461"/>
      <c r="AE79" s="462"/>
      <c r="AF79" s="462"/>
      <c r="AG79" s="462"/>
      <c r="AH79" s="462"/>
      <c r="AI79" s="462"/>
      <c r="AJ79" s="462"/>
    </row>
    <row r="80" spans="2:36" ht="12.75" customHeight="1">
      <c r="B80" s="669"/>
      <c r="C80" s="909"/>
      <c r="D80" s="909"/>
      <c r="E80" s="909"/>
      <c r="F80" s="909"/>
      <c r="G80" s="909"/>
      <c r="H80" s="909"/>
      <c r="I80" s="909"/>
      <c r="J80" s="909"/>
      <c r="K80" s="909"/>
      <c r="M80" s="547"/>
      <c r="N80" s="483"/>
      <c r="O80" s="548"/>
      <c r="P80" s="540"/>
      <c r="Q80" s="547"/>
      <c r="R80" s="483"/>
      <c r="S80" s="548"/>
      <c r="T80" s="538"/>
      <c r="U80" s="549"/>
      <c r="V80" s="461"/>
      <c r="W80" s="461"/>
      <c r="X80" s="461"/>
      <c r="Y80" s="461"/>
      <c r="Z80" s="461"/>
      <c r="AA80" s="461"/>
      <c r="AB80" s="461"/>
      <c r="AC80" s="461"/>
      <c r="AD80" s="461"/>
      <c r="AE80" s="462"/>
      <c r="AF80" s="462"/>
      <c r="AG80" s="462"/>
      <c r="AH80" s="462"/>
      <c r="AI80" s="462"/>
      <c r="AJ80" s="462"/>
    </row>
    <row r="81" spans="2:36" s="466" customFormat="1" ht="12.75">
      <c r="B81" s="597"/>
      <c r="C81" s="598"/>
      <c r="D81" s="598"/>
      <c r="E81" s="598"/>
      <c r="F81" s="598"/>
      <c r="G81" s="598"/>
      <c r="H81" s="598"/>
      <c r="I81" s="598"/>
      <c r="J81" s="598"/>
      <c r="K81" s="468"/>
      <c r="L81" s="468"/>
      <c r="M81" s="468"/>
      <c r="N81" s="468"/>
      <c r="O81" s="554"/>
      <c r="P81" s="468"/>
      <c r="Q81" s="468"/>
      <c r="R81" s="468"/>
      <c r="S81" s="554"/>
      <c r="T81" s="555"/>
      <c r="U81" s="550"/>
      <c r="V81" s="550"/>
      <c r="W81" s="550"/>
      <c r="X81" s="550"/>
      <c r="Y81" s="550"/>
      <c r="Z81" s="550"/>
      <c r="AA81" s="550"/>
      <c r="AB81" s="550"/>
      <c r="AC81" s="550"/>
      <c r="AD81" s="550"/>
      <c r="AE81" s="551"/>
      <c r="AF81" s="551"/>
      <c r="AG81" s="551"/>
      <c r="AH81" s="551"/>
      <c r="AI81" s="551"/>
      <c r="AJ81" s="551"/>
    </row>
    <row r="82" spans="2:36" s="466" customFormat="1" ht="12.75">
      <c r="B82" s="552"/>
      <c r="C82" s="553"/>
      <c r="D82" s="468"/>
      <c r="E82" s="468"/>
      <c r="F82" s="468"/>
      <c r="G82" s="468"/>
      <c r="H82" s="468"/>
      <c r="J82" s="468"/>
      <c r="K82" s="468"/>
      <c r="L82" s="468"/>
      <c r="M82" s="468"/>
      <c r="N82" s="468"/>
      <c r="O82" s="554"/>
      <c r="P82" s="468"/>
      <c r="Q82" s="468"/>
      <c r="R82" s="468"/>
      <c r="S82" s="554"/>
      <c r="T82" s="555"/>
      <c r="U82" s="550"/>
      <c r="V82" s="550"/>
      <c r="W82" s="550"/>
      <c r="X82" s="550"/>
      <c r="Y82" s="550"/>
      <c r="Z82" s="550"/>
      <c r="AA82" s="550"/>
      <c r="AB82" s="550"/>
      <c r="AC82" s="550"/>
      <c r="AD82" s="550"/>
      <c r="AE82" s="551"/>
      <c r="AF82" s="551"/>
      <c r="AG82" s="551"/>
      <c r="AH82" s="551"/>
      <c r="AI82" s="551"/>
      <c r="AJ82" s="551"/>
    </row>
    <row r="83" spans="2:36" s="466" customFormat="1" ht="12.75">
      <c r="B83" s="556"/>
      <c r="C83" s="557"/>
      <c r="D83" s="477"/>
      <c r="E83" s="468"/>
      <c r="F83" s="468"/>
      <c r="G83" s="468"/>
      <c r="H83" s="468"/>
      <c r="I83" s="468"/>
      <c r="J83" s="468"/>
      <c r="K83" s="468"/>
      <c r="L83" s="468"/>
      <c r="M83" s="468"/>
      <c r="N83" s="468"/>
      <c r="O83" s="554"/>
      <c r="P83" s="468"/>
      <c r="Q83" s="558"/>
      <c r="R83" s="555"/>
      <c r="S83" s="559"/>
      <c r="T83" s="555"/>
      <c r="U83" s="550"/>
      <c r="V83" s="550"/>
      <c r="W83" s="550"/>
      <c r="X83" s="550"/>
      <c r="Y83" s="550"/>
      <c r="Z83" s="550"/>
      <c r="AA83" s="550"/>
      <c r="AB83" s="550"/>
      <c r="AC83" s="550"/>
      <c r="AD83" s="550"/>
      <c r="AE83" s="551"/>
      <c r="AF83" s="551"/>
      <c r="AG83" s="551"/>
      <c r="AH83" s="551"/>
      <c r="AI83" s="551"/>
      <c r="AJ83" s="551"/>
    </row>
    <row r="84" spans="2:36" s="466" customFormat="1" ht="12.75">
      <c r="B84" s="560"/>
      <c r="C84" s="553"/>
      <c r="D84" s="468"/>
      <c r="E84" s="468"/>
      <c r="F84" s="468"/>
      <c r="G84" s="468"/>
      <c r="H84" s="468"/>
      <c r="I84" s="468"/>
      <c r="J84" s="468"/>
      <c r="K84" s="561"/>
      <c r="L84" s="468"/>
      <c r="M84" s="468"/>
      <c r="N84" s="468"/>
      <c r="O84" s="554"/>
      <c r="P84" s="468"/>
      <c r="Q84" s="558"/>
      <c r="R84" s="555"/>
      <c r="S84" s="559"/>
      <c r="T84" s="555"/>
      <c r="U84" s="550"/>
      <c r="V84" s="550"/>
      <c r="W84" s="550"/>
      <c r="X84" s="550"/>
      <c r="Y84" s="550"/>
      <c r="Z84" s="550"/>
      <c r="AA84" s="550"/>
      <c r="AB84" s="550"/>
      <c r="AC84" s="550"/>
      <c r="AD84" s="550"/>
      <c r="AE84" s="551"/>
      <c r="AF84" s="551"/>
      <c r="AG84" s="551"/>
      <c r="AH84" s="551"/>
      <c r="AI84" s="551"/>
      <c r="AJ84" s="551"/>
    </row>
    <row r="85" spans="2:36" s="466" customFormat="1" ht="15" customHeight="1">
      <c r="B85" s="562"/>
      <c r="C85" s="563"/>
      <c r="D85" s="564"/>
      <c r="E85" s="564"/>
      <c r="F85" s="564"/>
      <c r="G85" s="564"/>
      <c r="H85" s="564"/>
      <c r="I85" s="565"/>
      <c r="J85" s="565"/>
      <c r="K85" s="565"/>
      <c r="L85" s="565"/>
      <c r="M85" s="565"/>
      <c r="N85" s="565"/>
      <c r="O85" s="565"/>
      <c r="P85" s="565"/>
      <c r="Q85" s="555"/>
      <c r="R85" s="555"/>
      <c r="S85" s="555"/>
      <c r="U85" s="550"/>
      <c r="V85" s="550"/>
      <c r="W85" s="550"/>
      <c r="X85" s="550"/>
      <c r="Y85" s="550"/>
      <c r="Z85" s="550"/>
      <c r="AA85" s="550"/>
      <c r="AB85" s="550"/>
      <c r="AC85" s="550"/>
      <c r="AD85" s="550"/>
      <c r="AE85" s="551"/>
      <c r="AF85" s="551"/>
      <c r="AG85" s="551"/>
      <c r="AH85" s="551"/>
      <c r="AI85" s="551"/>
      <c r="AJ85" s="551"/>
    </row>
    <row r="86" spans="2:36" s="466" customFormat="1" ht="12.75">
      <c r="B86" s="562"/>
      <c r="C86" s="566"/>
      <c r="D86" s="564"/>
      <c r="E86" s="564"/>
      <c r="F86" s="564"/>
      <c r="G86" s="564"/>
      <c r="H86" s="564"/>
      <c r="I86" s="565"/>
      <c r="J86" s="565"/>
      <c r="K86" s="565"/>
      <c r="L86" s="565"/>
      <c r="M86" s="565"/>
      <c r="N86" s="561"/>
      <c r="O86" s="565"/>
      <c r="P86" s="561"/>
      <c r="Q86" s="558"/>
      <c r="R86" s="555"/>
      <c r="S86" s="558"/>
      <c r="U86" s="550"/>
      <c r="V86" s="550"/>
      <c r="W86" s="550"/>
      <c r="X86" s="550"/>
      <c r="Y86" s="550"/>
      <c r="Z86" s="550"/>
      <c r="AA86" s="550"/>
      <c r="AB86" s="550"/>
      <c r="AC86" s="550"/>
      <c r="AD86" s="550"/>
      <c r="AE86" s="551"/>
      <c r="AF86" s="551"/>
      <c r="AG86" s="551"/>
      <c r="AH86" s="551"/>
      <c r="AI86" s="551"/>
      <c r="AJ86" s="551"/>
    </row>
    <row r="87" spans="2:36" s="466" customFormat="1" ht="12.75">
      <c r="B87" s="567"/>
      <c r="C87" s="568"/>
      <c r="D87" s="564"/>
      <c r="E87" s="564"/>
      <c r="F87" s="564"/>
      <c r="G87" s="564"/>
      <c r="H87" s="564"/>
      <c r="I87" s="565"/>
      <c r="J87" s="565"/>
      <c r="K87" s="569"/>
      <c r="L87" s="565"/>
      <c r="M87" s="565"/>
      <c r="N87" s="561"/>
      <c r="O87" s="565"/>
      <c r="P87" s="570"/>
      <c r="Q87" s="558"/>
      <c r="R87" s="555"/>
      <c r="S87" s="571"/>
      <c r="U87" s="550"/>
      <c r="V87" s="550"/>
      <c r="W87" s="550"/>
      <c r="X87" s="550"/>
      <c r="Y87" s="550"/>
      <c r="Z87" s="550"/>
      <c r="AA87" s="550"/>
      <c r="AB87" s="550"/>
      <c r="AC87" s="550"/>
      <c r="AD87" s="550"/>
      <c r="AE87" s="551"/>
      <c r="AF87" s="551"/>
      <c r="AG87" s="551"/>
      <c r="AH87" s="551"/>
      <c r="AI87" s="551"/>
      <c r="AJ87" s="551"/>
    </row>
    <row r="88" spans="2:36" s="466" customFormat="1" ht="12.75">
      <c r="B88" s="567"/>
      <c r="C88" s="566"/>
      <c r="D88" s="564"/>
      <c r="E88" s="564"/>
      <c r="F88" s="564"/>
      <c r="G88" s="564"/>
      <c r="H88" s="564"/>
      <c r="I88" s="572"/>
      <c r="J88" s="565"/>
      <c r="K88" s="573"/>
      <c r="L88" s="565"/>
      <c r="M88" s="565"/>
      <c r="N88" s="561"/>
      <c r="O88" s="565"/>
      <c r="P88" s="572"/>
      <c r="Q88" s="558"/>
      <c r="R88" s="555"/>
      <c r="S88" s="571"/>
      <c r="U88" s="550"/>
      <c r="V88" s="550"/>
      <c r="W88" s="550"/>
      <c r="X88" s="550"/>
      <c r="Y88" s="550"/>
      <c r="Z88" s="550"/>
      <c r="AA88" s="550"/>
      <c r="AB88" s="550"/>
      <c r="AC88" s="550"/>
      <c r="AD88" s="550"/>
      <c r="AE88" s="551"/>
      <c r="AF88" s="551"/>
      <c r="AG88" s="551"/>
      <c r="AH88" s="551"/>
      <c r="AI88" s="551"/>
      <c r="AJ88" s="551"/>
    </row>
    <row r="89" spans="2:36" s="466" customFormat="1" ht="12.75">
      <c r="B89" s="560"/>
      <c r="C89" s="566"/>
      <c r="D89" s="564"/>
      <c r="E89" s="564"/>
      <c r="F89" s="564"/>
      <c r="G89" s="564"/>
      <c r="H89" s="564"/>
      <c r="I89" s="565"/>
      <c r="J89" s="565"/>
      <c r="K89" s="572"/>
      <c r="L89" s="565"/>
      <c r="M89" s="565"/>
      <c r="N89" s="561"/>
      <c r="O89" s="565"/>
      <c r="P89" s="570"/>
      <c r="Q89" s="558"/>
      <c r="R89" s="555"/>
      <c r="S89" s="571"/>
      <c r="U89" s="550"/>
      <c r="V89" s="550"/>
      <c r="W89" s="550"/>
      <c r="X89" s="550"/>
      <c r="Y89" s="550"/>
      <c r="Z89" s="550"/>
      <c r="AA89" s="550"/>
      <c r="AB89" s="550"/>
      <c r="AC89" s="550"/>
      <c r="AD89" s="550"/>
      <c r="AE89" s="551"/>
      <c r="AF89" s="551"/>
      <c r="AG89" s="551"/>
      <c r="AH89" s="551"/>
      <c r="AI89" s="551"/>
      <c r="AJ89" s="551"/>
    </row>
    <row r="90" spans="2:36" s="466" customFormat="1" ht="12.75">
      <c r="B90" s="574"/>
      <c r="C90" s="566"/>
      <c r="D90" s="564"/>
      <c r="E90" s="564"/>
      <c r="F90" s="564"/>
      <c r="G90" s="564"/>
      <c r="H90" s="564"/>
      <c r="I90" s="565"/>
      <c r="J90" s="565"/>
      <c r="K90" s="572"/>
      <c r="L90" s="565"/>
      <c r="M90" s="565"/>
      <c r="N90" s="561"/>
      <c r="O90" s="565"/>
      <c r="P90" s="570"/>
      <c r="Q90" s="558"/>
      <c r="R90" s="555"/>
      <c r="S90" s="571"/>
      <c r="U90" s="550"/>
      <c r="V90" s="550"/>
      <c r="W90" s="550"/>
      <c r="X90" s="550"/>
      <c r="Y90" s="550"/>
      <c r="Z90" s="550"/>
      <c r="AA90" s="550"/>
      <c r="AB90" s="550"/>
      <c r="AC90" s="550"/>
      <c r="AD90" s="550"/>
      <c r="AE90" s="551"/>
      <c r="AF90" s="551"/>
      <c r="AG90" s="551"/>
      <c r="AH90" s="551"/>
      <c r="AI90" s="551"/>
      <c r="AJ90" s="551"/>
    </row>
    <row r="91" spans="2:36" s="466" customFormat="1" ht="12.75">
      <c r="B91" s="567"/>
      <c r="C91" s="566"/>
      <c r="D91" s="564"/>
      <c r="E91" s="564"/>
      <c r="F91" s="564"/>
      <c r="G91" s="564"/>
      <c r="H91" s="564"/>
      <c r="I91" s="565"/>
      <c r="J91" s="565"/>
      <c r="K91" s="570"/>
      <c r="L91" s="565"/>
      <c r="M91" s="565"/>
      <c r="N91" s="561"/>
      <c r="O91" s="565"/>
      <c r="P91" s="575"/>
      <c r="Q91" s="558"/>
      <c r="R91" s="555"/>
      <c r="S91" s="571"/>
      <c r="U91" s="550"/>
      <c r="V91" s="550"/>
      <c r="W91" s="550"/>
      <c r="X91" s="550"/>
      <c r="Y91" s="550"/>
      <c r="Z91" s="550"/>
      <c r="AA91" s="550"/>
      <c r="AB91" s="550"/>
      <c r="AC91" s="550"/>
      <c r="AD91" s="550"/>
      <c r="AE91" s="551"/>
      <c r="AF91" s="551"/>
      <c r="AG91" s="551"/>
      <c r="AH91" s="551"/>
      <c r="AI91" s="551"/>
      <c r="AJ91" s="551"/>
    </row>
    <row r="92" spans="2:36" s="466" customFormat="1" ht="12.75">
      <c r="B92" s="576"/>
      <c r="C92" s="566"/>
      <c r="D92" s="564"/>
      <c r="E92" s="564"/>
      <c r="F92" s="564"/>
      <c r="G92" s="564"/>
      <c r="H92" s="564"/>
      <c r="I92" s="565"/>
      <c r="J92" s="565"/>
      <c r="L92" s="565"/>
      <c r="M92" s="565"/>
      <c r="N92" s="561"/>
      <c r="O92" s="565"/>
      <c r="P92" s="570"/>
      <c r="Q92" s="558"/>
      <c r="R92" s="555"/>
      <c r="S92" s="571"/>
      <c r="U92" s="550"/>
      <c r="V92" s="550"/>
      <c r="W92" s="550"/>
      <c r="X92" s="550"/>
      <c r="Y92" s="550"/>
      <c r="Z92" s="550"/>
      <c r="AA92" s="550"/>
      <c r="AB92" s="550"/>
      <c r="AC92" s="550"/>
      <c r="AD92" s="550"/>
      <c r="AE92" s="551"/>
      <c r="AF92" s="551"/>
      <c r="AG92" s="551"/>
      <c r="AH92" s="551"/>
      <c r="AI92" s="551"/>
      <c r="AJ92" s="551"/>
    </row>
    <row r="93" spans="2:36" s="466" customFormat="1" ht="12.75">
      <c r="B93" s="562"/>
      <c r="C93" s="577"/>
      <c r="D93" s="564"/>
      <c r="E93" s="564"/>
      <c r="F93" s="564"/>
      <c r="G93" s="564"/>
      <c r="H93" s="564"/>
      <c r="I93" s="578"/>
      <c r="J93" s="565"/>
      <c r="K93" s="572"/>
      <c r="L93" s="565"/>
      <c r="M93" s="565"/>
      <c r="N93" s="561"/>
      <c r="O93" s="565"/>
      <c r="P93" s="570"/>
      <c r="Q93" s="558"/>
      <c r="R93" s="555"/>
      <c r="S93" s="571"/>
      <c r="T93" s="579"/>
      <c r="U93" s="550"/>
      <c r="V93" s="550"/>
      <c r="W93" s="550"/>
      <c r="X93" s="550"/>
      <c r="Y93" s="550"/>
      <c r="Z93" s="550"/>
      <c r="AA93" s="550"/>
      <c r="AB93" s="550"/>
      <c r="AC93" s="550"/>
      <c r="AD93" s="550"/>
      <c r="AE93" s="551"/>
      <c r="AF93" s="551"/>
      <c r="AG93" s="551"/>
      <c r="AH93" s="551"/>
      <c r="AI93" s="551"/>
      <c r="AJ93" s="551"/>
    </row>
    <row r="94" spans="2:36" s="466" customFormat="1" ht="12.75">
      <c r="B94" s="580"/>
      <c r="C94" s="577"/>
      <c r="D94" s="564"/>
      <c r="E94" s="564"/>
      <c r="F94" s="564"/>
      <c r="G94" s="564"/>
      <c r="H94" s="564"/>
      <c r="I94" s="581"/>
      <c r="J94" s="565"/>
      <c r="K94" s="572"/>
      <c r="L94" s="565"/>
      <c r="M94" s="565"/>
      <c r="N94" s="561"/>
      <c r="O94" s="565"/>
      <c r="P94" s="572"/>
      <c r="Q94" s="558"/>
      <c r="R94" s="555"/>
      <c r="S94" s="571"/>
      <c r="T94" s="579"/>
      <c r="U94" s="550"/>
      <c r="V94" s="550"/>
      <c r="W94" s="550"/>
      <c r="X94" s="550"/>
      <c r="Y94" s="550"/>
      <c r="Z94" s="550"/>
      <c r="AA94" s="550"/>
      <c r="AB94" s="550"/>
      <c r="AC94" s="550"/>
      <c r="AD94" s="550"/>
      <c r="AE94" s="551"/>
      <c r="AF94" s="551"/>
      <c r="AG94" s="551"/>
      <c r="AH94" s="551"/>
      <c r="AI94" s="551"/>
      <c r="AJ94" s="551"/>
    </row>
    <row r="95" spans="2:36" s="466" customFormat="1" ht="12.75">
      <c r="B95" s="562"/>
      <c r="C95" s="582"/>
      <c r="D95" s="583"/>
      <c r="E95" s="583"/>
      <c r="F95" s="583"/>
      <c r="G95" s="583"/>
      <c r="H95" s="583"/>
      <c r="I95" s="583"/>
      <c r="J95" s="583"/>
      <c r="K95" s="584"/>
      <c r="L95" s="583"/>
      <c r="M95" s="583"/>
      <c r="N95" s="583"/>
      <c r="O95" s="583"/>
      <c r="P95" s="583"/>
      <c r="Q95" s="558"/>
      <c r="R95" s="579"/>
      <c r="S95" s="558"/>
      <c r="T95" s="579"/>
      <c r="U95" s="550"/>
      <c r="V95" s="550"/>
      <c r="W95" s="550"/>
      <c r="X95" s="550"/>
      <c r="Y95" s="550"/>
      <c r="Z95" s="550"/>
      <c r="AA95" s="550"/>
      <c r="AB95" s="550"/>
      <c r="AC95" s="550"/>
      <c r="AD95" s="550"/>
      <c r="AE95" s="551"/>
      <c r="AF95" s="551"/>
      <c r="AG95" s="551"/>
      <c r="AH95" s="551"/>
      <c r="AI95" s="551"/>
      <c r="AJ95" s="551"/>
    </row>
    <row r="96" spans="2:36" s="466" customFormat="1" ht="12.75">
      <c r="B96" s="585"/>
      <c r="C96" s="582"/>
      <c r="D96" s="583"/>
      <c r="E96" s="583"/>
      <c r="F96" s="583"/>
      <c r="G96" s="583"/>
      <c r="H96" s="583"/>
      <c r="I96" s="583"/>
      <c r="J96" s="583"/>
      <c r="K96" s="570"/>
      <c r="L96" s="583"/>
      <c r="M96" s="583"/>
      <c r="N96" s="583"/>
      <c r="O96" s="583"/>
      <c r="P96" s="583"/>
      <c r="Q96" s="558"/>
      <c r="R96" s="579"/>
      <c r="S96" s="558"/>
      <c r="T96" s="579"/>
      <c r="U96" s="550"/>
      <c r="V96" s="550"/>
      <c r="W96" s="550"/>
      <c r="X96" s="550"/>
      <c r="Y96" s="550"/>
      <c r="Z96" s="550"/>
      <c r="AA96" s="550"/>
      <c r="AB96" s="550"/>
      <c r="AC96" s="550"/>
      <c r="AD96" s="550"/>
      <c r="AE96" s="551"/>
      <c r="AF96" s="551"/>
      <c r="AG96" s="551"/>
      <c r="AH96" s="551"/>
      <c r="AI96" s="551"/>
      <c r="AJ96" s="551"/>
    </row>
    <row r="97" spans="2:36" s="466" customFormat="1" ht="12.75">
      <c r="B97" s="580"/>
      <c r="C97" s="582"/>
      <c r="D97" s="583"/>
      <c r="E97" s="583"/>
      <c r="F97" s="583"/>
      <c r="G97" s="583"/>
      <c r="H97" s="583"/>
      <c r="I97" s="583"/>
      <c r="J97" s="583"/>
      <c r="K97" s="572"/>
      <c r="L97" s="583"/>
      <c r="M97" s="583"/>
      <c r="N97" s="583"/>
      <c r="O97" s="583"/>
      <c r="P97" s="583"/>
      <c r="Q97" s="558"/>
      <c r="R97" s="579"/>
      <c r="S97" s="558"/>
      <c r="T97" s="579"/>
      <c r="U97" s="550"/>
      <c r="V97" s="550"/>
      <c r="W97" s="550"/>
      <c r="X97" s="550"/>
      <c r="Y97" s="550"/>
      <c r="Z97" s="550"/>
      <c r="AA97" s="550"/>
      <c r="AB97" s="550"/>
      <c r="AC97" s="550"/>
      <c r="AD97" s="550"/>
      <c r="AE97" s="551"/>
      <c r="AF97" s="551"/>
      <c r="AG97" s="551"/>
      <c r="AH97" s="551"/>
      <c r="AI97" s="551"/>
      <c r="AJ97" s="551"/>
    </row>
    <row r="98" spans="2:36" s="466" customFormat="1" ht="12.75">
      <c r="B98" s="468"/>
      <c r="C98" s="553"/>
      <c r="D98" s="468"/>
      <c r="E98" s="468"/>
      <c r="F98" s="468"/>
      <c r="G98" s="468"/>
      <c r="H98" s="468"/>
      <c r="I98" s="468"/>
      <c r="J98" s="468"/>
      <c r="K98" s="468"/>
      <c r="L98" s="468"/>
      <c r="M98" s="468"/>
      <c r="N98" s="468"/>
      <c r="O98" s="468"/>
      <c r="P98" s="468"/>
      <c r="Q98" s="558"/>
      <c r="R98" s="555"/>
      <c r="S98" s="558"/>
      <c r="T98" s="555"/>
      <c r="U98" s="550"/>
      <c r="V98" s="550"/>
      <c r="W98" s="550"/>
      <c r="X98" s="550"/>
      <c r="Y98" s="550"/>
      <c r="Z98" s="550"/>
      <c r="AA98" s="550"/>
      <c r="AB98" s="550"/>
      <c r="AC98" s="550"/>
      <c r="AD98" s="550"/>
      <c r="AE98" s="551"/>
      <c r="AF98" s="551"/>
      <c r="AG98" s="551"/>
      <c r="AH98" s="551"/>
      <c r="AI98" s="551"/>
      <c r="AJ98" s="551"/>
    </row>
    <row r="99" spans="2:36" s="466" customFormat="1" ht="12.75">
      <c r="B99" s="468"/>
      <c r="C99" s="553"/>
      <c r="D99" s="468"/>
      <c r="E99" s="468"/>
      <c r="F99" s="468"/>
      <c r="G99" s="468"/>
      <c r="H99" s="468"/>
      <c r="I99" s="468"/>
      <c r="J99" s="468"/>
      <c r="K99" s="468"/>
      <c r="L99" s="468"/>
      <c r="M99" s="468"/>
      <c r="N99" s="468"/>
      <c r="O99" s="468"/>
      <c r="P99" s="468"/>
      <c r="Q99" s="558"/>
      <c r="R99" s="555"/>
      <c r="S99" s="558"/>
      <c r="T99" s="555"/>
      <c r="U99" s="550"/>
      <c r="V99" s="550"/>
      <c r="W99" s="550"/>
      <c r="X99" s="550"/>
      <c r="Y99" s="550"/>
      <c r="Z99" s="550"/>
      <c r="AA99" s="550"/>
      <c r="AB99" s="550"/>
      <c r="AC99" s="550"/>
      <c r="AD99" s="550"/>
      <c r="AE99" s="551"/>
      <c r="AF99" s="551"/>
      <c r="AG99" s="551"/>
      <c r="AH99" s="551"/>
      <c r="AI99" s="551"/>
      <c r="AJ99" s="551"/>
    </row>
    <row r="100" spans="2:36" s="466" customFormat="1" ht="12.75">
      <c r="B100" s="468"/>
      <c r="C100" s="553"/>
      <c r="D100" s="468"/>
      <c r="E100" s="468"/>
      <c r="F100" s="468"/>
      <c r="G100" s="468"/>
      <c r="H100" s="468"/>
      <c r="I100" s="468"/>
      <c r="J100" s="468"/>
      <c r="K100" s="468"/>
      <c r="L100" s="468"/>
      <c r="M100" s="468"/>
      <c r="N100" s="468"/>
      <c r="O100" s="468"/>
      <c r="P100" s="468"/>
      <c r="Q100" s="558"/>
      <c r="R100" s="555"/>
      <c r="S100" s="558"/>
      <c r="T100" s="555"/>
      <c r="U100" s="550"/>
      <c r="V100" s="550"/>
      <c r="W100" s="550"/>
      <c r="X100" s="550"/>
      <c r="Y100" s="550"/>
      <c r="Z100" s="550"/>
      <c r="AA100" s="550"/>
      <c r="AB100" s="550"/>
      <c r="AC100" s="550"/>
      <c r="AD100" s="550"/>
      <c r="AE100" s="551"/>
      <c r="AF100" s="551"/>
      <c r="AG100" s="551"/>
      <c r="AH100" s="551"/>
      <c r="AI100" s="551"/>
      <c r="AJ100" s="551"/>
    </row>
    <row r="101" spans="2:36" s="466" customFormat="1" ht="12.75">
      <c r="B101" s="468"/>
      <c r="C101" s="553"/>
      <c r="D101" s="468"/>
      <c r="E101" s="468"/>
      <c r="F101" s="468"/>
      <c r="G101" s="468"/>
      <c r="H101" s="468"/>
      <c r="I101" s="468"/>
      <c r="J101" s="468"/>
      <c r="K101" s="468"/>
      <c r="L101" s="468"/>
      <c r="M101" s="468"/>
      <c r="N101" s="468"/>
      <c r="O101" s="468"/>
      <c r="P101" s="468"/>
      <c r="Q101" s="558"/>
      <c r="R101" s="555"/>
      <c r="S101" s="558"/>
      <c r="T101" s="555"/>
      <c r="U101" s="550"/>
      <c r="V101" s="550"/>
      <c r="W101" s="550"/>
      <c r="X101" s="550"/>
      <c r="Y101" s="550"/>
      <c r="Z101" s="550"/>
      <c r="AA101" s="550"/>
      <c r="AB101" s="550"/>
      <c r="AC101" s="550"/>
      <c r="AD101" s="550"/>
      <c r="AE101" s="551"/>
      <c r="AF101" s="551"/>
      <c r="AG101" s="551"/>
      <c r="AH101" s="551"/>
      <c r="AI101" s="551"/>
      <c r="AJ101" s="551"/>
    </row>
    <row r="102" spans="2:36" s="466" customFormat="1" ht="12.75">
      <c r="B102" s="468"/>
      <c r="C102" s="553"/>
      <c r="D102" s="468"/>
      <c r="E102" s="468"/>
      <c r="F102" s="468"/>
      <c r="G102" s="468"/>
      <c r="H102" s="468"/>
      <c r="I102" s="468"/>
      <c r="J102" s="468"/>
      <c r="K102" s="468"/>
      <c r="L102" s="468"/>
      <c r="M102" s="468"/>
      <c r="N102" s="468"/>
      <c r="O102" s="468"/>
      <c r="P102" s="468"/>
      <c r="Q102" s="558"/>
      <c r="R102" s="555"/>
      <c r="S102" s="558"/>
      <c r="T102" s="555"/>
      <c r="U102" s="550"/>
      <c r="V102" s="550"/>
      <c r="W102" s="550"/>
      <c r="X102" s="550"/>
      <c r="Y102" s="550"/>
      <c r="Z102" s="550"/>
      <c r="AA102" s="550"/>
      <c r="AB102" s="550"/>
      <c r="AC102" s="550"/>
      <c r="AD102" s="550"/>
      <c r="AE102" s="551"/>
      <c r="AF102" s="551"/>
      <c r="AG102" s="551"/>
      <c r="AH102" s="551"/>
      <c r="AI102" s="551"/>
      <c r="AJ102" s="551"/>
    </row>
    <row r="103" spans="2:36" s="466" customFormat="1" ht="12.75">
      <c r="B103" s="468"/>
      <c r="C103" s="553"/>
      <c r="D103" s="468"/>
      <c r="E103" s="468"/>
      <c r="F103" s="468"/>
      <c r="G103" s="468"/>
      <c r="H103" s="468"/>
      <c r="I103" s="468"/>
      <c r="J103" s="468"/>
      <c r="K103" s="468"/>
      <c r="L103" s="468"/>
      <c r="M103" s="468"/>
      <c r="N103" s="468"/>
      <c r="O103" s="468"/>
      <c r="P103" s="468"/>
      <c r="Q103" s="558"/>
      <c r="R103" s="555"/>
      <c r="S103" s="558"/>
      <c r="T103" s="555"/>
      <c r="U103" s="550"/>
      <c r="V103" s="550"/>
      <c r="W103" s="550"/>
      <c r="X103" s="550"/>
      <c r="Y103" s="550"/>
      <c r="Z103" s="550"/>
      <c r="AA103" s="550"/>
      <c r="AB103" s="550"/>
      <c r="AC103" s="550"/>
      <c r="AD103" s="550"/>
      <c r="AE103" s="551"/>
      <c r="AF103" s="551"/>
      <c r="AG103" s="551"/>
      <c r="AH103" s="551"/>
      <c r="AI103" s="551"/>
      <c r="AJ103" s="551"/>
    </row>
    <row r="104" spans="2:30" s="466" customFormat="1" ht="12.75">
      <c r="B104" s="468"/>
      <c r="C104" s="553"/>
      <c r="D104" s="468"/>
      <c r="E104" s="468"/>
      <c r="F104" s="468"/>
      <c r="G104" s="468"/>
      <c r="H104" s="468"/>
      <c r="I104" s="468"/>
      <c r="J104" s="468"/>
      <c r="K104" s="468"/>
      <c r="L104" s="468"/>
      <c r="M104" s="468"/>
      <c r="N104" s="468"/>
      <c r="O104" s="468"/>
      <c r="P104" s="468"/>
      <c r="Q104" s="558"/>
      <c r="R104" s="555"/>
      <c r="S104" s="558"/>
      <c r="T104" s="555"/>
      <c r="U104" s="586"/>
      <c r="V104" s="586"/>
      <c r="W104" s="586"/>
      <c r="X104" s="586"/>
      <c r="Y104" s="586"/>
      <c r="Z104" s="586"/>
      <c r="AA104" s="586"/>
      <c r="AB104" s="586"/>
      <c r="AC104" s="586"/>
      <c r="AD104" s="586"/>
    </row>
    <row r="105" spans="3:30" s="466" customFormat="1" ht="12.75">
      <c r="C105" s="587"/>
      <c r="Q105" s="558"/>
      <c r="R105" s="588"/>
      <c r="S105" s="558"/>
      <c r="T105" s="588"/>
      <c r="U105" s="586"/>
      <c r="V105" s="586"/>
      <c r="W105" s="586"/>
      <c r="X105" s="586"/>
      <c r="Y105" s="586"/>
      <c r="Z105" s="586"/>
      <c r="AA105" s="586"/>
      <c r="AB105" s="586"/>
      <c r="AC105" s="586"/>
      <c r="AD105" s="586"/>
    </row>
    <row r="106" spans="3:30" s="466" customFormat="1" ht="12.75">
      <c r="C106" s="587"/>
      <c r="Q106" s="558"/>
      <c r="R106" s="588"/>
      <c r="S106" s="558"/>
      <c r="T106" s="588"/>
      <c r="U106" s="586"/>
      <c r="V106" s="586"/>
      <c r="W106" s="586"/>
      <c r="X106" s="586"/>
      <c r="Y106" s="586"/>
      <c r="Z106" s="586"/>
      <c r="AA106" s="586"/>
      <c r="AB106" s="586"/>
      <c r="AC106" s="586"/>
      <c r="AD106" s="586"/>
    </row>
    <row r="107" spans="3:30" s="466" customFormat="1" ht="12.75">
      <c r="C107" s="587"/>
      <c r="Q107" s="558"/>
      <c r="R107" s="588"/>
      <c r="S107" s="558"/>
      <c r="T107" s="588"/>
      <c r="U107" s="586"/>
      <c r="V107" s="586"/>
      <c r="W107" s="586"/>
      <c r="X107" s="586"/>
      <c r="Y107" s="586"/>
      <c r="Z107" s="586"/>
      <c r="AA107" s="586"/>
      <c r="AB107" s="586"/>
      <c r="AC107" s="586"/>
      <c r="AD107" s="586"/>
    </row>
    <row r="108" spans="3:30" s="466" customFormat="1" ht="12.75">
      <c r="C108" s="587"/>
      <c r="Q108" s="558"/>
      <c r="R108" s="588"/>
      <c r="S108" s="558"/>
      <c r="T108" s="588"/>
      <c r="U108" s="586"/>
      <c r="V108" s="586"/>
      <c r="W108" s="586"/>
      <c r="X108" s="586"/>
      <c r="Y108" s="586"/>
      <c r="Z108" s="586"/>
      <c r="AA108" s="586"/>
      <c r="AB108" s="586"/>
      <c r="AC108" s="586"/>
      <c r="AD108" s="586"/>
    </row>
    <row r="109" spans="3:30" s="466" customFormat="1" ht="12.75">
      <c r="C109" s="587"/>
      <c r="Q109" s="558"/>
      <c r="R109" s="588"/>
      <c r="S109" s="558"/>
      <c r="T109" s="588"/>
      <c r="U109" s="586"/>
      <c r="V109" s="586"/>
      <c r="W109" s="586"/>
      <c r="X109" s="586"/>
      <c r="Y109" s="586"/>
      <c r="Z109" s="586"/>
      <c r="AA109" s="586"/>
      <c r="AB109" s="586"/>
      <c r="AC109" s="586"/>
      <c r="AD109" s="586"/>
    </row>
    <row r="110" spans="3:30" s="466" customFormat="1" ht="12.75">
      <c r="C110" s="587"/>
      <c r="Q110" s="558"/>
      <c r="R110" s="588"/>
      <c r="S110" s="558"/>
      <c r="T110" s="588"/>
      <c r="U110" s="586"/>
      <c r="V110" s="586"/>
      <c r="W110" s="586"/>
      <c r="X110" s="586"/>
      <c r="Y110" s="586"/>
      <c r="Z110" s="586"/>
      <c r="AA110" s="586"/>
      <c r="AB110" s="586"/>
      <c r="AC110" s="586"/>
      <c r="AD110" s="586"/>
    </row>
    <row r="111" spans="3:30" s="466" customFormat="1" ht="12.75">
      <c r="C111" s="587"/>
      <c r="Q111" s="558"/>
      <c r="R111" s="588"/>
      <c r="S111" s="558"/>
      <c r="T111" s="588"/>
      <c r="U111" s="586"/>
      <c r="V111" s="586"/>
      <c r="W111" s="586"/>
      <c r="X111" s="586"/>
      <c r="Y111" s="586"/>
      <c r="Z111" s="586"/>
      <c r="AA111" s="586"/>
      <c r="AB111" s="586"/>
      <c r="AC111" s="586"/>
      <c r="AD111" s="586"/>
    </row>
    <row r="112" spans="3:30" s="466" customFormat="1" ht="12.75">
      <c r="C112" s="587"/>
      <c r="Q112" s="558"/>
      <c r="R112" s="588"/>
      <c r="S112" s="558"/>
      <c r="T112" s="588"/>
      <c r="U112" s="586"/>
      <c r="V112" s="586"/>
      <c r="W112" s="586"/>
      <c r="X112" s="586"/>
      <c r="Y112" s="586"/>
      <c r="Z112" s="586"/>
      <c r="AA112" s="586"/>
      <c r="AB112" s="586"/>
      <c r="AC112" s="586"/>
      <c r="AD112" s="586"/>
    </row>
    <row r="113" spans="3:30" s="466" customFormat="1" ht="12.75">
      <c r="C113" s="587"/>
      <c r="Q113" s="558"/>
      <c r="R113" s="588"/>
      <c r="S113" s="558"/>
      <c r="T113" s="588"/>
      <c r="U113" s="586"/>
      <c r="V113" s="586"/>
      <c r="W113" s="586"/>
      <c r="X113" s="586"/>
      <c r="Y113" s="586"/>
      <c r="Z113" s="586"/>
      <c r="AA113" s="586"/>
      <c r="AB113" s="586"/>
      <c r="AC113" s="586"/>
      <c r="AD113" s="586"/>
    </row>
    <row r="114" spans="2:30" s="466" customFormat="1" ht="12.75">
      <c r="B114" s="522"/>
      <c r="C114" s="587"/>
      <c r="Q114" s="558"/>
      <c r="R114" s="588"/>
      <c r="S114" s="558"/>
      <c r="T114" s="588"/>
      <c r="U114" s="586"/>
      <c r="V114" s="586"/>
      <c r="W114" s="586"/>
      <c r="X114" s="586"/>
      <c r="Y114" s="586"/>
      <c r="Z114" s="586"/>
      <c r="AA114" s="586"/>
      <c r="AB114" s="586"/>
      <c r="AC114" s="586"/>
      <c r="AD114" s="586"/>
    </row>
    <row r="115" spans="3:30" s="466" customFormat="1" ht="12.75">
      <c r="C115" s="587"/>
      <c r="Q115" s="558"/>
      <c r="R115" s="588"/>
      <c r="S115" s="558"/>
      <c r="T115" s="588"/>
      <c r="U115" s="586"/>
      <c r="V115" s="586"/>
      <c r="W115" s="586"/>
      <c r="X115" s="586"/>
      <c r="Y115" s="586"/>
      <c r="Z115" s="586"/>
      <c r="AA115" s="586"/>
      <c r="AB115" s="586"/>
      <c r="AC115" s="586"/>
      <c r="AD115" s="586"/>
    </row>
    <row r="116" spans="2:30" s="466" customFormat="1" ht="12.75">
      <c r="B116" s="522"/>
      <c r="C116" s="587"/>
      <c r="Q116" s="558"/>
      <c r="R116" s="588"/>
      <c r="S116" s="558"/>
      <c r="T116" s="588"/>
      <c r="U116" s="586"/>
      <c r="V116" s="586"/>
      <c r="W116" s="586"/>
      <c r="X116" s="586"/>
      <c r="Y116" s="586"/>
      <c r="Z116" s="586"/>
      <c r="AA116" s="586"/>
      <c r="AB116" s="586"/>
      <c r="AC116" s="586"/>
      <c r="AD116" s="586"/>
    </row>
    <row r="117" spans="3:30" s="466" customFormat="1" ht="12.75">
      <c r="C117" s="587"/>
      <c r="Q117" s="558"/>
      <c r="R117" s="588"/>
      <c r="S117" s="558"/>
      <c r="T117" s="588"/>
      <c r="U117" s="586"/>
      <c r="V117" s="586"/>
      <c r="W117" s="586"/>
      <c r="X117" s="586"/>
      <c r="Y117" s="586"/>
      <c r="Z117" s="586"/>
      <c r="AA117" s="586"/>
      <c r="AB117" s="586"/>
      <c r="AC117" s="586"/>
      <c r="AD117" s="586"/>
    </row>
    <row r="118" spans="3:30" s="466" customFormat="1" ht="12.75">
      <c r="C118" s="587"/>
      <c r="Q118" s="589"/>
      <c r="R118" s="588"/>
      <c r="S118" s="558"/>
      <c r="T118" s="588"/>
      <c r="U118" s="586"/>
      <c r="V118" s="586"/>
      <c r="W118" s="586"/>
      <c r="X118" s="586"/>
      <c r="Y118" s="586"/>
      <c r="Z118" s="586"/>
      <c r="AA118" s="586"/>
      <c r="AB118" s="586"/>
      <c r="AC118" s="586"/>
      <c r="AD118" s="586"/>
    </row>
    <row r="119" spans="3:30" s="466" customFormat="1" ht="12.75">
      <c r="C119" s="587"/>
      <c r="Q119" s="589"/>
      <c r="R119" s="588"/>
      <c r="S119" s="558"/>
      <c r="T119" s="588"/>
      <c r="U119" s="586"/>
      <c r="V119" s="586"/>
      <c r="W119" s="586"/>
      <c r="X119" s="586"/>
      <c r="Y119" s="586"/>
      <c r="Z119" s="586"/>
      <c r="AA119" s="586"/>
      <c r="AB119" s="586"/>
      <c r="AC119" s="586"/>
      <c r="AD119" s="586"/>
    </row>
    <row r="120" spans="3:30" s="466" customFormat="1" ht="12.75">
      <c r="C120" s="587"/>
      <c r="Q120" s="474"/>
      <c r="R120" s="588"/>
      <c r="S120" s="558"/>
      <c r="T120" s="588"/>
      <c r="U120" s="586"/>
      <c r="V120" s="586"/>
      <c r="W120" s="586"/>
      <c r="X120" s="586"/>
      <c r="Y120" s="586"/>
      <c r="Z120" s="586"/>
      <c r="AA120" s="586"/>
      <c r="AB120" s="586"/>
      <c r="AC120" s="586"/>
      <c r="AD120" s="586"/>
    </row>
    <row r="121" spans="3:30" s="466" customFormat="1" ht="12.75">
      <c r="C121" s="587"/>
      <c r="Q121" s="558"/>
      <c r="R121" s="588"/>
      <c r="S121" s="558"/>
      <c r="T121" s="588"/>
      <c r="U121" s="586"/>
      <c r="V121" s="586"/>
      <c r="W121" s="586"/>
      <c r="X121" s="586"/>
      <c r="Y121" s="586"/>
      <c r="Z121" s="586"/>
      <c r="AA121" s="586"/>
      <c r="AB121" s="586"/>
      <c r="AC121" s="586"/>
      <c r="AD121" s="586"/>
    </row>
    <row r="122" spans="2:30" s="466" customFormat="1" ht="12.75">
      <c r="B122" s="522"/>
      <c r="C122" s="530"/>
      <c r="D122" s="468"/>
      <c r="E122" s="468"/>
      <c r="F122" s="468"/>
      <c r="G122" s="468"/>
      <c r="H122" s="468"/>
      <c r="I122" s="468"/>
      <c r="J122" s="468"/>
      <c r="K122" s="468"/>
      <c r="L122" s="468"/>
      <c r="M122" s="468"/>
      <c r="N122" s="468"/>
      <c r="O122" s="468"/>
      <c r="P122" s="468"/>
      <c r="Q122" s="558"/>
      <c r="R122" s="588"/>
      <c r="S122" s="558"/>
      <c r="T122" s="588"/>
      <c r="U122" s="586"/>
      <c r="V122" s="586"/>
      <c r="W122" s="586"/>
      <c r="X122" s="586"/>
      <c r="Y122" s="586"/>
      <c r="Z122" s="586"/>
      <c r="AA122" s="586"/>
      <c r="AB122" s="586"/>
      <c r="AC122" s="586"/>
      <c r="AD122" s="586"/>
    </row>
    <row r="123" spans="2:30" s="466" customFormat="1" ht="12.75">
      <c r="B123" s="468"/>
      <c r="C123" s="553"/>
      <c r="D123" s="468"/>
      <c r="E123" s="468"/>
      <c r="F123" s="468"/>
      <c r="G123" s="468"/>
      <c r="H123" s="468"/>
      <c r="I123" s="468"/>
      <c r="J123" s="468"/>
      <c r="K123" s="468"/>
      <c r="L123" s="468"/>
      <c r="M123" s="468"/>
      <c r="N123" s="468"/>
      <c r="O123" s="468"/>
      <c r="P123" s="468"/>
      <c r="Q123" s="558"/>
      <c r="R123" s="588"/>
      <c r="S123" s="558"/>
      <c r="T123" s="588"/>
      <c r="U123" s="586"/>
      <c r="V123" s="586"/>
      <c r="W123" s="586"/>
      <c r="X123" s="586"/>
      <c r="Y123" s="586"/>
      <c r="Z123" s="586"/>
      <c r="AA123" s="586"/>
      <c r="AB123" s="586"/>
      <c r="AC123" s="586"/>
      <c r="AD123" s="586"/>
    </row>
    <row r="124" spans="2:30" s="466" customFormat="1" ht="12.75">
      <c r="B124" s="468"/>
      <c r="C124" s="553"/>
      <c r="D124" s="468"/>
      <c r="E124" s="468"/>
      <c r="F124" s="468"/>
      <c r="G124" s="468"/>
      <c r="H124" s="468"/>
      <c r="I124" s="468"/>
      <c r="J124" s="468"/>
      <c r="K124" s="468"/>
      <c r="L124" s="468"/>
      <c r="M124" s="468"/>
      <c r="N124" s="468"/>
      <c r="O124" s="468"/>
      <c r="P124" s="468"/>
      <c r="Q124" s="558"/>
      <c r="R124" s="588"/>
      <c r="S124" s="558"/>
      <c r="T124" s="588"/>
      <c r="U124" s="586"/>
      <c r="V124" s="586"/>
      <c r="W124" s="586"/>
      <c r="X124" s="586"/>
      <c r="Y124" s="586"/>
      <c r="Z124" s="586"/>
      <c r="AA124" s="586"/>
      <c r="AB124" s="586"/>
      <c r="AC124" s="586"/>
      <c r="AD124" s="586"/>
    </row>
    <row r="125" spans="1:30" s="466" customFormat="1" ht="12.75">
      <c r="A125" s="590"/>
      <c r="B125" s="468"/>
      <c r="C125" s="553"/>
      <c r="D125" s="468"/>
      <c r="E125" s="468"/>
      <c r="F125" s="468"/>
      <c r="G125" s="468"/>
      <c r="H125" s="468"/>
      <c r="I125" s="468"/>
      <c r="J125" s="468"/>
      <c r="K125" s="468"/>
      <c r="L125" s="468"/>
      <c r="M125" s="468"/>
      <c r="N125" s="468"/>
      <c r="O125" s="468"/>
      <c r="P125" s="468"/>
      <c r="Q125" s="558"/>
      <c r="R125" s="588"/>
      <c r="S125" s="558"/>
      <c r="T125" s="588"/>
      <c r="U125" s="586"/>
      <c r="V125" s="586"/>
      <c r="W125" s="586"/>
      <c r="X125" s="586"/>
      <c r="Y125" s="586"/>
      <c r="Z125" s="586"/>
      <c r="AA125" s="586"/>
      <c r="AB125" s="586"/>
      <c r="AC125" s="586"/>
      <c r="AD125" s="586"/>
    </row>
    <row r="126" spans="2:30" s="466" customFormat="1" ht="12.75">
      <c r="B126" s="468"/>
      <c r="C126" s="553"/>
      <c r="D126" s="468"/>
      <c r="E126" s="468"/>
      <c r="F126" s="468"/>
      <c r="G126" s="468"/>
      <c r="H126" s="468"/>
      <c r="I126" s="468"/>
      <c r="J126" s="468"/>
      <c r="K126" s="468"/>
      <c r="L126" s="468"/>
      <c r="M126" s="468"/>
      <c r="N126" s="468"/>
      <c r="O126" s="468"/>
      <c r="P126" s="468"/>
      <c r="Q126" s="558"/>
      <c r="R126" s="588"/>
      <c r="S126" s="558"/>
      <c r="T126" s="588"/>
      <c r="U126" s="586"/>
      <c r="V126" s="586"/>
      <c r="W126" s="586"/>
      <c r="X126" s="586"/>
      <c r="Y126" s="586"/>
      <c r="Z126" s="586"/>
      <c r="AA126" s="586"/>
      <c r="AB126" s="586"/>
      <c r="AC126" s="586"/>
      <c r="AD126" s="586"/>
    </row>
    <row r="127" spans="2:30" s="466" customFormat="1" ht="12.75">
      <c r="B127" s="468"/>
      <c r="C127" s="553"/>
      <c r="D127" s="468"/>
      <c r="E127" s="468"/>
      <c r="F127" s="468"/>
      <c r="G127" s="468"/>
      <c r="H127" s="468"/>
      <c r="I127" s="468"/>
      <c r="J127" s="468"/>
      <c r="K127" s="468"/>
      <c r="L127" s="468"/>
      <c r="M127" s="468"/>
      <c r="N127" s="468"/>
      <c r="O127" s="468"/>
      <c r="P127" s="468"/>
      <c r="Q127" s="558"/>
      <c r="R127" s="588"/>
      <c r="S127" s="558"/>
      <c r="T127" s="588"/>
      <c r="U127" s="586"/>
      <c r="V127" s="586"/>
      <c r="W127" s="586"/>
      <c r="X127" s="586"/>
      <c r="Y127" s="586"/>
      <c r="Z127" s="586"/>
      <c r="AA127" s="586"/>
      <c r="AB127" s="586"/>
      <c r="AC127" s="586"/>
      <c r="AD127" s="586"/>
    </row>
    <row r="128" spans="2:30" s="466" customFormat="1" ht="12.75">
      <c r="B128" s="468"/>
      <c r="C128" s="553"/>
      <c r="D128" s="468"/>
      <c r="E128" s="468"/>
      <c r="F128" s="468"/>
      <c r="G128" s="468"/>
      <c r="H128" s="468"/>
      <c r="I128" s="468"/>
      <c r="J128" s="468"/>
      <c r="K128" s="468"/>
      <c r="L128" s="468"/>
      <c r="M128" s="468"/>
      <c r="N128" s="468"/>
      <c r="O128" s="468"/>
      <c r="P128" s="468"/>
      <c r="Q128" s="558"/>
      <c r="R128" s="588"/>
      <c r="S128" s="558"/>
      <c r="T128" s="588"/>
      <c r="U128" s="586"/>
      <c r="V128" s="586"/>
      <c r="W128" s="586"/>
      <c r="X128" s="586"/>
      <c r="Y128" s="586"/>
      <c r="Z128" s="586"/>
      <c r="AA128" s="586"/>
      <c r="AB128" s="586"/>
      <c r="AC128" s="586"/>
      <c r="AD128" s="586"/>
    </row>
    <row r="129" spans="2:30" s="466" customFormat="1" ht="12.75">
      <c r="B129" s="468"/>
      <c r="C129" s="553"/>
      <c r="D129" s="468"/>
      <c r="E129" s="468"/>
      <c r="F129" s="468"/>
      <c r="G129" s="468"/>
      <c r="H129" s="468"/>
      <c r="I129" s="468"/>
      <c r="J129" s="468"/>
      <c r="K129" s="468"/>
      <c r="L129" s="468"/>
      <c r="M129" s="468"/>
      <c r="N129" s="468"/>
      <c r="O129" s="468"/>
      <c r="P129" s="468"/>
      <c r="Q129" s="558"/>
      <c r="R129" s="588"/>
      <c r="S129" s="558"/>
      <c r="T129" s="588"/>
      <c r="U129" s="586"/>
      <c r="V129" s="586"/>
      <c r="W129" s="586"/>
      <c r="X129" s="586"/>
      <c r="Y129" s="586"/>
      <c r="Z129" s="586"/>
      <c r="AA129" s="586"/>
      <c r="AB129" s="586"/>
      <c r="AC129" s="586"/>
      <c r="AD129" s="586"/>
    </row>
    <row r="130" spans="2:30" s="466" customFormat="1" ht="12.75">
      <c r="B130" s="468"/>
      <c r="C130" s="553"/>
      <c r="D130" s="468"/>
      <c r="E130" s="468"/>
      <c r="F130" s="468"/>
      <c r="G130" s="468"/>
      <c r="H130" s="468"/>
      <c r="I130" s="468"/>
      <c r="J130" s="468"/>
      <c r="K130" s="468"/>
      <c r="L130" s="468"/>
      <c r="M130" s="468"/>
      <c r="N130" s="468"/>
      <c r="O130" s="468"/>
      <c r="P130" s="468"/>
      <c r="Q130" s="558"/>
      <c r="R130" s="588"/>
      <c r="S130" s="558"/>
      <c r="T130" s="588"/>
      <c r="U130" s="586"/>
      <c r="V130" s="586"/>
      <c r="W130" s="586"/>
      <c r="X130" s="586"/>
      <c r="Y130" s="586"/>
      <c r="Z130" s="586"/>
      <c r="AA130" s="586"/>
      <c r="AB130" s="586"/>
      <c r="AC130" s="586"/>
      <c r="AD130" s="586"/>
    </row>
    <row r="131" spans="2:30" s="466" customFormat="1" ht="12.75">
      <c r="B131" s="468"/>
      <c r="C131" s="553"/>
      <c r="D131" s="468"/>
      <c r="E131" s="468"/>
      <c r="F131" s="468"/>
      <c r="G131" s="468"/>
      <c r="H131" s="468"/>
      <c r="I131" s="468"/>
      <c r="J131" s="468"/>
      <c r="K131" s="468"/>
      <c r="L131" s="468"/>
      <c r="M131" s="468"/>
      <c r="N131" s="468"/>
      <c r="O131" s="468"/>
      <c r="P131" s="468"/>
      <c r="Q131" s="558"/>
      <c r="R131" s="588"/>
      <c r="S131" s="558"/>
      <c r="T131" s="588"/>
      <c r="U131" s="586"/>
      <c r="V131" s="586"/>
      <c r="W131" s="586"/>
      <c r="X131" s="586"/>
      <c r="Y131" s="586"/>
      <c r="Z131" s="586"/>
      <c r="AA131" s="586"/>
      <c r="AB131" s="586"/>
      <c r="AC131" s="586"/>
      <c r="AD131" s="586"/>
    </row>
    <row r="132" spans="2:30" s="466" customFormat="1" ht="12.75">
      <c r="B132" s="468"/>
      <c r="C132" s="553"/>
      <c r="D132" s="468"/>
      <c r="E132" s="468"/>
      <c r="F132" s="468"/>
      <c r="G132" s="468"/>
      <c r="H132" s="468"/>
      <c r="I132" s="468"/>
      <c r="J132" s="468"/>
      <c r="K132" s="468"/>
      <c r="L132" s="468"/>
      <c r="M132" s="468"/>
      <c r="N132" s="468"/>
      <c r="O132" s="468"/>
      <c r="P132" s="468"/>
      <c r="Q132" s="558"/>
      <c r="R132" s="588"/>
      <c r="S132" s="558"/>
      <c r="T132" s="588"/>
      <c r="U132" s="586"/>
      <c r="V132" s="586"/>
      <c r="W132" s="586"/>
      <c r="X132" s="586"/>
      <c r="Y132" s="586"/>
      <c r="Z132" s="586"/>
      <c r="AA132" s="586"/>
      <c r="AB132" s="586"/>
      <c r="AC132" s="586"/>
      <c r="AD132" s="586"/>
    </row>
    <row r="133" spans="2:30" s="466" customFormat="1" ht="12.75">
      <c r="B133" s="468"/>
      <c r="C133" s="553"/>
      <c r="D133" s="468"/>
      <c r="E133" s="468"/>
      <c r="F133" s="468"/>
      <c r="G133" s="468"/>
      <c r="H133" s="468"/>
      <c r="I133" s="468"/>
      <c r="J133" s="468"/>
      <c r="K133" s="468"/>
      <c r="L133" s="468"/>
      <c r="M133" s="468"/>
      <c r="N133" s="468"/>
      <c r="O133" s="468"/>
      <c r="P133" s="468"/>
      <c r="Q133" s="558"/>
      <c r="R133" s="588"/>
      <c r="S133" s="558"/>
      <c r="T133" s="588"/>
      <c r="U133" s="586"/>
      <c r="V133" s="586"/>
      <c r="W133" s="586"/>
      <c r="X133" s="586"/>
      <c r="Y133" s="586"/>
      <c r="Z133" s="586"/>
      <c r="AA133" s="586"/>
      <c r="AB133" s="586"/>
      <c r="AC133" s="586"/>
      <c r="AD133" s="586"/>
    </row>
    <row r="134" spans="2:30" s="466" customFormat="1" ht="12.75">
      <c r="B134" s="468"/>
      <c r="C134" s="553"/>
      <c r="D134" s="468"/>
      <c r="E134" s="468"/>
      <c r="F134" s="468"/>
      <c r="G134" s="468"/>
      <c r="H134" s="468"/>
      <c r="I134" s="468"/>
      <c r="J134" s="468"/>
      <c r="K134" s="468"/>
      <c r="L134" s="468"/>
      <c r="M134" s="468"/>
      <c r="N134" s="468"/>
      <c r="O134" s="468"/>
      <c r="P134" s="468"/>
      <c r="Q134" s="558"/>
      <c r="R134" s="588"/>
      <c r="S134" s="558"/>
      <c r="T134" s="588"/>
      <c r="U134" s="586"/>
      <c r="V134" s="586"/>
      <c r="W134" s="586"/>
      <c r="X134" s="586"/>
      <c r="Y134" s="586"/>
      <c r="Z134" s="586"/>
      <c r="AA134" s="586"/>
      <c r="AB134" s="586"/>
      <c r="AC134" s="586"/>
      <c r="AD134" s="586"/>
    </row>
    <row r="135" spans="2:30" s="466" customFormat="1" ht="12.75">
      <c r="B135" s="468"/>
      <c r="C135" s="553"/>
      <c r="D135" s="468"/>
      <c r="E135" s="468"/>
      <c r="F135" s="468"/>
      <c r="G135" s="468"/>
      <c r="H135" s="468"/>
      <c r="I135" s="468"/>
      <c r="J135" s="468"/>
      <c r="K135" s="468"/>
      <c r="L135" s="468"/>
      <c r="M135" s="468"/>
      <c r="N135" s="468"/>
      <c r="O135" s="468"/>
      <c r="P135" s="468"/>
      <c r="Q135" s="558"/>
      <c r="R135" s="588"/>
      <c r="S135" s="558"/>
      <c r="T135" s="588"/>
      <c r="U135" s="586"/>
      <c r="V135" s="586"/>
      <c r="W135" s="586"/>
      <c r="X135" s="586"/>
      <c r="Y135" s="586"/>
      <c r="Z135" s="586"/>
      <c r="AA135" s="586"/>
      <c r="AB135" s="586"/>
      <c r="AC135" s="586"/>
      <c r="AD135" s="586"/>
    </row>
    <row r="136" spans="2:30" s="466" customFormat="1" ht="12.75">
      <c r="B136" s="468"/>
      <c r="C136" s="553"/>
      <c r="D136" s="468"/>
      <c r="E136" s="468"/>
      <c r="F136" s="468"/>
      <c r="G136" s="468"/>
      <c r="H136" s="468"/>
      <c r="I136" s="468"/>
      <c r="J136" s="468"/>
      <c r="K136" s="468"/>
      <c r="L136" s="468"/>
      <c r="M136" s="468"/>
      <c r="N136" s="468"/>
      <c r="O136" s="468"/>
      <c r="P136" s="468"/>
      <c r="Q136" s="558"/>
      <c r="R136" s="588"/>
      <c r="S136" s="558"/>
      <c r="T136" s="588"/>
      <c r="U136" s="586"/>
      <c r="V136" s="586"/>
      <c r="W136" s="586"/>
      <c r="X136" s="586"/>
      <c r="Y136" s="586"/>
      <c r="Z136" s="586"/>
      <c r="AA136" s="586"/>
      <c r="AB136" s="586"/>
      <c r="AC136" s="586"/>
      <c r="AD136" s="586"/>
    </row>
    <row r="137" spans="2:30" s="466" customFormat="1" ht="12.75">
      <c r="B137" s="468"/>
      <c r="C137" s="553"/>
      <c r="D137" s="468"/>
      <c r="E137" s="468"/>
      <c r="F137" s="468"/>
      <c r="G137" s="468"/>
      <c r="H137" s="468"/>
      <c r="I137" s="468"/>
      <c r="J137" s="468"/>
      <c r="K137" s="468"/>
      <c r="L137" s="468"/>
      <c r="M137" s="468"/>
      <c r="N137" s="468"/>
      <c r="O137" s="468"/>
      <c r="P137" s="468"/>
      <c r="Q137" s="558"/>
      <c r="R137" s="588"/>
      <c r="S137" s="558"/>
      <c r="T137" s="588"/>
      <c r="U137" s="586"/>
      <c r="V137" s="586"/>
      <c r="W137" s="586"/>
      <c r="X137" s="586"/>
      <c r="Y137" s="586"/>
      <c r="Z137" s="586"/>
      <c r="AA137" s="586"/>
      <c r="AB137" s="586"/>
      <c r="AC137" s="586"/>
      <c r="AD137" s="586"/>
    </row>
    <row r="138" spans="2:30" s="466" customFormat="1" ht="12.75">
      <c r="B138" s="468"/>
      <c r="C138" s="553"/>
      <c r="D138" s="468"/>
      <c r="E138" s="468"/>
      <c r="F138" s="468"/>
      <c r="G138" s="468"/>
      <c r="H138" s="468"/>
      <c r="I138" s="468"/>
      <c r="J138" s="468"/>
      <c r="K138" s="468"/>
      <c r="L138" s="468"/>
      <c r="M138" s="468"/>
      <c r="N138" s="468"/>
      <c r="O138" s="468"/>
      <c r="P138" s="468"/>
      <c r="Q138" s="558"/>
      <c r="R138" s="588"/>
      <c r="S138" s="558"/>
      <c r="T138" s="588"/>
      <c r="U138" s="586"/>
      <c r="V138" s="586"/>
      <c r="W138" s="586"/>
      <c r="X138" s="586"/>
      <c r="Y138" s="586"/>
      <c r="Z138" s="586"/>
      <c r="AA138" s="586"/>
      <c r="AB138" s="586"/>
      <c r="AC138" s="586"/>
      <c r="AD138" s="586"/>
    </row>
    <row r="139" spans="2:30" s="466" customFormat="1" ht="12.75">
      <c r="B139" s="468"/>
      <c r="C139" s="553"/>
      <c r="D139" s="468"/>
      <c r="E139" s="468"/>
      <c r="F139" s="468"/>
      <c r="G139" s="468"/>
      <c r="H139" s="468"/>
      <c r="I139" s="468"/>
      <c r="J139" s="468"/>
      <c r="K139" s="468"/>
      <c r="L139" s="468"/>
      <c r="M139" s="468"/>
      <c r="N139" s="468"/>
      <c r="O139" s="468"/>
      <c r="P139" s="468"/>
      <c r="Q139" s="558"/>
      <c r="R139" s="588"/>
      <c r="S139" s="558"/>
      <c r="T139" s="588"/>
      <c r="U139" s="586"/>
      <c r="V139" s="586"/>
      <c r="W139" s="586"/>
      <c r="X139" s="586"/>
      <c r="Y139" s="586"/>
      <c r="Z139" s="586"/>
      <c r="AA139" s="586"/>
      <c r="AB139" s="586"/>
      <c r="AC139" s="586"/>
      <c r="AD139" s="586"/>
    </row>
    <row r="140" spans="2:30" s="466" customFormat="1" ht="12.75">
      <c r="B140" s="468"/>
      <c r="C140" s="553"/>
      <c r="D140" s="468"/>
      <c r="E140" s="468"/>
      <c r="F140" s="468"/>
      <c r="G140" s="468"/>
      <c r="H140" s="468"/>
      <c r="I140" s="468"/>
      <c r="J140" s="468"/>
      <c r="K140" s="468"/>
      <c r="L140" s="468"/>
      <c r="M140" s="468"/>
      <c r="N140" s="468"/>
      <c r="O140" s="468"/>
      <c r="P140" s="468"/>
      <c r="Q140" s="558"/>
      <c r="R140" s="588"/>
      <c r="S140" s="558"/>
      <c r="T140" s="588"/>
      <c r="U140" s="586"/>
      <c r="V140" s="586"/>
      <c r="W140" s="586"/>
      <c r="X140" s="586"/>
      <c r="Y140" s="586"/>
      <c r="Z140" s="586"/>
      <c r="AA140" s="586"/>
      <c r="AB140" s="586"/>
      <c r="AC140" s="586"/>
      <c r="AD140" s="586"/>
    </row>
    <row r="141" spans="2:30" s="466" customFormat="1" ht="12.75">
      <c r="B141" s="468"/>
      <c r="C141" s="553"/>
      <c r="D141" s="468"/>
      <c r="E141" s="468"/>
      <c r="F141" s="468"/>
      <c r="G141" s="468"/>
      <c r="H141" s="468"/>
      <c r="I141" s="468"/>
      <c r="J141" s="468"/>
      <c r="K141" s="468"/>
      <c r="L141" s="468"/>
      <c r="M141" s="468"/>
      <c r="N141" s="468"/>
      <c r="O141" s="468"/>
      <c r="P141" s="468"/>
      <c r="Q141" s="558"/>
      <c r="R141" s="588"/>
      <c r="S141" s="558"/>
      <c r="T141" s="588"/>
      <c r="U141" s="586"/>
      <c r="V141" s="586"/>
      <c r="W141" s="586"/>
      <c r="X141" s="586"/>
      <c r="Y141" s="586"/>
      <c r="Z141" s="586"/>
      <c r="AA141" s="586"/>
      <c r="AB141" s="586"/>
      <c r="AC141" s="586"/>
      <c r="AD141" s="586"/>
    </row>
    <row r="142" spans="2:30" s="466" customFormat="1" ht="12.75">
      <c r="B142" s="468"/>
      <c r="C142" s="553"/>
      <c r="D142" s="468"/>
      <c r="E142" s="468"/>
      <c r="F142" s="468"/>
      <c r="G142" s="468"/>
      <c r="H142" s="468"/>
      <c r="I142" s="468"/>
      <c r="J142" s="468"/>
      <c r="K142" s="468"/>
      <c r="L142" s="468"/>
      <c r="M142" s="468"/>
      <c r="N142" s="468"/>
      <c r="O142" s="468"/>
      <c r="P142" s="468"/>
      <c r="Q142" s="558"/>
      <c r="R142" s="588"/>
      <c r="S142" s="558"/>
      <c r="T142" s="588"/>
      <c r="U142" s="586"/>
      <c r="V142" s="586"/>
      <c r="W142" s="586"/>
      <c r="X142" s="586"/>
      <c r="Y142" s="586"/>
      <c r="Z142" s="586"/>
      <c r="AA142" s="586"/>
      <c r="AB142" s="586"/>
      <c r="AC142" s="586"/>
      <c r="AD142" s="586"/>
    </row>
    <row r="143" spans="2:30" s="466" customFormat="1" ht="12.75">
      <c r="B143" s="468"/>
      <c r="C143" s="553"/>
      <c r="D143" s="468"/>
      <c r="E143" s="468"/>
      <c r="F143" s="468"/>
      <c r="G143" s="468"/>
      <c r="H143" s="468"/>
      <c r="I143" s="468"/>
      <c r="J143" s="468"/>
      <c r="K143" s="468"/>
      <c r="L143" s="468"/>
      <c r="M143" s="468"/>
      <c r="N143" s="468"/>
      <c r="O143" s="468"/>
      <c r="P143" s="468"/>
      <c r="Q143" s="558"/>
      <c r="R143" s="588"/>
      <c r="S143" s="558"/>
      <c r="T143" s="588"/>
      <c r="U143" s="586"/>
      <c r="V143" s="586"/>
      <c r="W143" s="586"/>
      <c r="X143" s="586"/>
      <c r="Y143" s="586"/>
      <c r="Z143" s="586"/>
      <c r="AA143" s="586"/>
      <c r="AB143" s="586"/>
      <c r="AC143" s="586"/>
      <c r="AD143" s="586"/>
    </row>
    <row r="144" spans="2:30" s="466" customFormat="1" ht="12.75">
      <c r="B144" s="468"/>
      <c r="C144" s="530"/>
      <c r="D144" s="468"/>
      <c r="E144" s="468"/>
      <c r="F144" s="468"/>
      <c r="G144" s="468"/>
      <c r="H144" s="468"/>
      <c r="I144" s="468"/>
      <c r="J144" s="468"/>
      <c r="K144" s="468"/>
      <c r="L144" s="468"/>
      <c r="M144" s="468"/>
      <c r="N144" s="468"/>
      <c r="O144" s="468"/>
      <c r="P144" s="468"/>
      <c r="Q144" s="558"/>
      <c r="R144" s="588"/>
      <c r="S144" s="558"/>
      <c r="T144" s="588"/>
      <c r="U144" s="586"/>
      <c r="V144" s="586"/>
      <c r="W144" s="586"/>
      <c r="X144" s="586"/>
      <c r="Y144" s="586"/>
      <c r="Z144" s="586"/>
      <c r="AA144" s="586"/>
      <c r="AB144" s="586"/>
      <c r="AC144" s="586"/>
      <c r="AD144" s="586"/>
    </row>
    <row r="145" spans="2:30" s="466" customFormat="1" ht="12.75">
      <c r="B145" s="468"/>
      <c r="C145" s="553"/>
      <c r="D145" s="468"/>
      <c r="E145" s="468"/>
      <c r="F145" s="468"/>
      <c r="G145" s="468"/>
      <c r="H145" s="468"/>
      <c r="I145" s="468"/>
      <c r="J145" s="468"/>
      <c r="K145" s="468"/>
      <c r="L145" s="468"/>
      <c r="M145" s="468"/>
      <c r="N145" s="468"/>
      <c r="O145" s="468"/>
      <c r="P145" s="468"/>
      <c r="Q145" s="558"/>
      <c r="R145" s="588"/>
      <c r="S145" s="558"/>
      <c r="T145" s="588"/>
      <c r="U145" s="586"/>
      <c r="V145" s="586"/>
      <c r="W145" s="586"/>
      <c r="X145" s="586"/>
      <c r="Y145" s="586"/>
      <c r="Z145" s="586"/>
      <c r="AA145" s="586"/>
      <c r="AB145" s="586"/>
      <c r="AC145" s="586"/>
      <c r="AD145" s="586"/>
    </row>
    <row r="146" spans="2:30" s="466" customFormat="1" ht="12.75">
      <c r="B146" s="522"/>
      <c r="C146" s="530"/>
      <c r="D146" s="468"/>
      <c r="E146" s="468"/>
      <c r="F146" s="468"/>
      <c r="G146" s="468"/>
      <c r="H146" s="468"/>
      <c r="I146" s="468"/>
      <c r="J146" s="468"/>
      <c r="K146" s="468"/>
      <c r="L146" s="468"/>
      <c r="M146" s="468"/>
      <c r="N146" s="468"/>
      <c r="O146" s="468"/>
      <c r="P146" s="468"/>
      <c r="Q146" s="558"/>
      <c r="R146" s="588"/>
      <c r="S146" s="558"/>
      <c r="T146" s="588"/>
      <c r="U146" s="586"/>
      <c r="V146" s="586"/>
      <c r="W146" s="586"/>
      <c r="X146" s="586"/>
      <c r="Y146" s="586"/>
      <c r="Z146" s="586"/>
      <c r="AA146" s="586"/>
      <c r="AB146" s="586"/>
      <c r="AC146" s="586"/>
      <c r="AD146" s="586"/>
    </row>
    <row r="147" spans="2:30" s="466" customFormat="1" ht="12.75">
      <c r="B147" s="468"/>
      <c r="C147" s="553"/>
      <c r="D147" s="468"/>
      <c r="E147" s="468"/>
      <c r="F147" s="468"/>
      <c r="G147" s="468"/>
      <c r="H147" s="468"/>
      <c r="I147" s="468"/>
      <c r="J147" s="468"/>
      <c r="K147" s="468"/>
      <c r="L147" s="468"/>
      <c r="M147" s="468"/>
      <c r="N147" s="468"/>
      <c r="O147" s="468"/>
      <c r="P147" s="468"/>
      <c r="Q147" s="558"/>
      <c r="R147" s="588"/>
      <c r="S147" s="558"/>
      <c r="T147" s="588"/>
      <c r="U147" s="586"/>
      <c r="V147" s="586"/>
      <c r="W147" s="586"/>
      <c r="X147" s="586"/>
      <c r="Y147" s="586"/>
      <c r="Z147" s="586"/>
      <c r="AA147" s="586"/>
      <c r="AB147" s="586"/>
      <c r="AC147" s="586"/>
      <c r="AD147" s="586"/>
    </row>
    <row r="148" spans="2:30" s="466" customFormat="1" ht="12.75">
      <c r="B148" s="468"/>
      <c r="C148" s="553"/>
      <c r="D148" s="468"/>
      <c r="E148" s="468"/>
      <c r="F148" s="468"/>
      <c r="G148" s="468"/>
      <c r="H148" s="468"/>
      <c r="I148" s="468"/>
      <c r="J148" s="468"/>
      <c r="K148" s="468"/>
      <c r="L148" s="468"/>
      <c r="M148" s="468"/>
      <c r="N148" s="468"/>
      <c r="O148" s="468"/>
      <c r="P148" s="468"/>
      <c r="Q148" s="558"/>
      <c r="R148" s="588"/>
      <c r="S148" s="558"/>
      <c r="T148" s="588"/>
      <c r="U148" s="586"/>
      <c r="V148" s="586"/>
      <c r="W148" s="586"/>
      <c r="X148" s="586"/>
      <c r="Y148" s="586"/>
      <c r="Z148" s="586"/>
      <c r="AA148" s="586"/>
      <c r="AB148" s="586"/>
      <c r="AC148" s="586"/>
      <c r="AD148" s="586"/>
    </row>
    <row r="149" spans="2:30" s="466" customFormat="1" ht="12.75">
      <c r="B149" s="468"/>
      <c r="C149" s="553"/>
      <c r="D149" s="468"/>
      <c r="E149" s="468"/>
      <c r="F149" s="468"/>
      <c r="G149" s="468"/>
      <c r="H149" s="468"/>
      <c r="I149" s="468"/>
      <c r="J149" s="468"/>
      <c r="K149" s="468"/>
      <c r="L149" s="468"/>
      <c r="M149" s="468"/>
      <c r="N149" s="468"/>
      <c r="O149" s="468"/>
      <c r="P149" s="468"/>
      <c r="Q149" s="558"/>
      <c r="R149" s="588"/>
      <c r="S149" s="558"/>
      <c r="T149" s="588"/>
      <c r="U149" s="586"/>
      <c r="V149" s="586"/>
      <c r="W149" s="586"/>
      <c r="X149" s="586"/>
      <c r="Y149" s="586"/>
      <c r="Z149" s="586"/>
      <c r="AA149" s="586"/>
      <c r="AB149" s="586"/>
      <c r="AC149" s="586"/>
      <c r="AD149" s="586"/>
    </row>
    <row r="150" spans="2:30" s="466" customFormat="1" ht="12.75">
      <c r="B150" s="468"/>
      <c r="C150" s="553"/>
      <c r="D150" s="468"/>
      <c r="E150" s="468"/>
      <c r="F150" s="468"/>
      <c r="G150" s="468"/>
      <c r="H150" s="468"/>
      <c r="I150" s="468"/>
      <c r="J150" s="468"/>
      <c r="K150" s="468"/>
      <c r="L150" s="468"/>
      <c r="M150" s="468"/>
      <c r="N150" s="468"/>
      <c r="O150" s="468"/>
      <c r="P150" s="468"/>
      <c r="Q150" s="558"/>
      <c r="R150" s="588"/>
      <c r="S150" s="558"/>
      <c r="T150" s="588"/>
      <c r="U150" s="586"/>
      <c r="V150" s="586"/>
      <c r="W150" s="586"/>
      <c r="X150" s="586"/>
      <c r="Y150" s="586"/>
      <c r="Z150" s="586"/>
      <c r="AA150" s="586"/>
      <c r="AB150" s="586"/>
      <c r="AC150" s="586"/>
      <c r="AD150" s="586"/>
    </row>
    <row r="151" spans="2:30" s="466" customFormat="1" ht="12.75">
      <c r="B151" s="468"/>
      <c r="C151" s="553"/>
      <c r="D151" s="468"/>
      <c r="E151" s="468"/>
      <c r="F151" s="468"/>
      <c r="G151" s="468"/>
      <c r="H151" s="468"/>
      <c r="I151" s="468"/>
      <c r="J151" s="468"/>
      <c r="K151" s="468"/>
      <c r="L151" s="468"/>
      <c r="M151" s="468"/>
      <c r="N151" s="468"/>
      <c r="O151" s="468"/>
      <c r="P151" s="468"/>
      <c r="Q151" s="558"/>
      <c r="R151" s="588"/>
      <c r="S151" s="558"/>
      <c r="T151" s="588"/>
      <c r="U151" s="586"/>
      <c r="V151" s="586"/>
      <c r="W151" s="586"/>
      <c r="X151" s="586"/>
      <c r="Y151" s="586"/>
      <c r="Z151" s="586"/>
      <c r="AA151" s="586"/>
      <c r="AB151" s="586"/>
      <c r="AC151" s="586"/>
      <c r="AD151" s="586"/>
    </row>
    <row r="152" spans="2:30" s="466" customFormat="1" ht="12.75">
      <c r="B152" s="468"/>
      <c r="C152" s="553"/>
      <c r="D152" s="468"/>
      <c r="E152" s="468"/>
      <c r="F152" s="468"/>
      <c r="G152" s="468"/>
      <c r="H152" s="468"/>
      <c r="I152" s="468"/>
      <c r="J152" s="468"/>
      <c r="K152" s="468"/>
      <c r="L152" s="468"/>
      <c r="M152" s="468"/>
      <c r="N152" s="468"/>
      <c r="O152" s="468"/>
      <c r="P152" s="468"/>
      <c r="Q152" s="558"/>
      <c r="R152" s="588"/>
      <c r="S152" s="558"/>
      <c r="T152" s="588"/>
      <c r="U152" s="586"/>
      <c r="V152" s="586"/>
      <c r="W152" s="586"/>
      <c r="X152" s="586"/>
      <c r="Y152" s="586"/>
      <c r="Z152" s="586"/>
      <c r="AA152" s="586"/>
      <c r="AB152" s="586"/>
      <c r="AC152" s="586"/>
      <c r="AD152" s="586"/>
    </row>
    <row r="153" spans="2:30" s="466" customFormat="1" ht="12.75">
      <c r="B153" s="468"/>
      <c r="C153" s="553"/>
      <c r="D153" s="468"/>
      <c r="E153" s="468"/>
      <c r="F153" s="468"/>
      <c r="G153" s="468"/>
      <c r="H153" s="468"/>
      <c r="I153" s="468"/>
      <c r="J153" s="468"/>
      <c r="K153" s="468"/>
      <c r="L153" s="468"/>
      <c r="M153" s="468"/>
      <c r="N153" s="468"/>
      <c r="O153" s="468"/>
      <c r="P153" s="468"/>
      <c r="Q153" s="558"/>
      <c r="R153" s="588"/>
      <c r="S153" s="558"/>
      <c r="T153" s="588"/>
      <c r="U153" s="586"/>
      <c r="V153" s="586"/>
      <c r="W153" s="586"/>
      <c r="X153" s="586"/>
      <c r="Y153" s="586"/>
      <c r="Z153" s="586"/>
      <c r="AA153" s="586"/>
      <c r="AB153" s="586"/>
      <c r="AC153" s="586"/>
      <c r="AD153" s="586"/>
    </row>
    <row r="154" spans="2:30" s="466" customFormat="1" ht="12.75">
      <c r="B154" s="468"/>
      <c r="C154" s="553"/>
      <c r="D154" s="468"/>
      <c r="E154" s="468"/>
      <c r="F154" s="468"/>
      <c r="G154" s="468"/>
      <c r="H154" s="468"/>
      <c r="I154" s="468"/>
      <c r="J154" s="468"/>
      <c r="K154" s="468"/>
      <c r="L154" s="468"/>
      <c r="M154" s="468"/>
      <c r="N154" s="468"/>
      <c r="O154" s="468"/>
      <c r="P154" s="468"/>
      <c r="Q154" s="558"/>
      <c r="R154" s="588"/>
      <c r="S154" s="558"/>
      <c r="T154" s="588"/>
      <c r="U154" s="586"/>
      <c r="V154" s="586"/>
      <c r="W154" s="586"/>
      <c r="X154" s="586"/>
      <c r="Y154" s="586"/>
      <c r="Z154" s="586"/>
      <c r="AA154" s="586"/>
      <c r="AB154" s="586"/>
      <c r="AC154" s="586"/>
      <c r="AD154" s="586"/>
    </row>
    <row r="155" spans="2:30" s="466" customFormat="1" ht="12.75">
      <c r="B155" s="468"/>
      <c r="C155" s="553"/>
      <c r="D155" s="468"/>
      <c r="E155" s="468"/>
      <c r="F155" s="468"/>
      <c r="G155" s="468"/>
      <c r="H155" s="468"/>
      <c r="I155" s="468"/>
      <c r="J155" s="468"/>
      <c r="K155" s="468"/>
      <c r="L155" s="468"/>
      <c r="M155" s="468"/>
      <c r="N155" s="468"/>
      <c r="O155" s="468"/>
      <c r="P155" s="468"/>
      <c r="Q155" s="558"/>
      <c r="R155" s="588"/>
      <c r="S155" s="558"/>
      <c r="T155" s="588"/>
      <c r="U155" s="586"/>
      <c r="V155" s="586"/>
      <c r="W155" s="586"/>
      <c r="X155" s="586"/>
      <c r="Y155" s="586"/>
      <c r="Z155" s="586"/>
      <c r="AA155" s="586"/>
      <c r="AB155" s="586"/>
      <c r="AC155" s="586"/>
      <c r="AD155" s="586"/>
    </row>
    <row r="156" spans="2:30" s="466" customFormat="1" ht="12.75">
      <c r="B156" s="468"/>
      <c r="C156" s="553"/>
      <c r="D156" s="468"/>
      <c r="E156" s="468"/>
      <c r="F156" s="468"/>
      <c r="G156" s="468"/>
      <c r="H156" s="468"/>
      <c r="I156" s="468"/>
      <c r="J156" s="468"/>
      <c r="K156" s="468"/>
      <c r="L156" s="468"/>
      <c r="M156" s="468"/>
      <c r="N156" s="468"/>
      <c r="O156" s="468"/>
      <c r="P156" s="468"/>
      <c r="Q156" s="558"/>
      <c r="R156" s="588"/>
      <c r="S156" s="558"/>
      <c r="T156" s="588"/>
      <c r="U156" s="586"/>
      <c r="V156" s="586"/>
      <c r="W156" s="586"/>
      <c r="X156" s="586"/>
      <c r="Y156" s="586"/>
      <c r="Z156" s="586"/>
      <c r="AA156" s="586"/>
      <c r="AB156" s="586"/>
      <c r="AC156" s="586"/>
      <c r="AD156" s="586"/>
    </row>
    <row r="157" spans="2:30" s="466" customFormat="1" ht="12.75">
      <c r="B157" s="468"/>
      <c r="C157" s="553"/>
      <c r="D157" s="468"/>
      <c r="E157" s="468"/>
      <c r="F157" s="468"/>
      <c r="G157" s="468"/>
      <c r="H157" s="468"/>
      <c r="I157" s="468"/>
      <c r="J157" s="468"/>
      <c r="K157" s="468"/>
      <c r="L157" s="468"/>
      <c r="M157" s="468"/>
      <c r="N157" s="468"/>
      <c r="O157" s="468"/>
      <c r="P157" s="468"/>
      <c r="Q157" s="558"/>
      <c r="R157" s="588"/>
      <c r="S157" s="558"/>
      <c r="T157" s="588"/>
      <c r="U157" s="586"/>
      <c r="V157" s="586"/>
      <c r="W157" s="586"/>
      <c r="X157" s="586"/>
      <c r="Y157" s="586"/>
      <c r="Z157" s="586"/>
      <c r="AA157" s="586"/>
      <c r="AB157" s="586"/>
      <c r="AC157" s="586"/>
      <c r="AD157" s="586"/>
    </row>
    <row r="158" spans="2:30" s="466" customFormat="1" ht="12.75">
      <c r="B158" s="468"/>
      <c r="C158" s="530"/>
      <c r="D158" s="468"/>
      <c r="E158" s="468"/>
      <c r="F158" s="468"/>
      <c r="G158" s="468"/>
      <c r="H158" s="468"/>
      <c r="I158" s="468"/>
      <c r="J158" s="468"/>
      <c r="K158" s="468"/>
      <c r="L158" s="468"/>
      <c r="M158" s="468"/>
      <c r="N158" s="468"/>
      <c r="O158" s="468"/>
      <c r="P158" s="468"/>
      <c r="Q158" s="558"/>
      <c r="R158" s="588"/>
      <c r="S158" s="558"/>
      <c r="T158" s="588"/>
      <c r="U158" s="586"/>
      <c r="V158" s="586"/>
      <c r="W158" s="586"/>
      <c r="X158" s="586"/>
      <c r="Y158" s="586"/>
      <c r="Z158" s="586"/>
      <c r="AA158" s="586"/>
      <c r="AB158" s="586"/>
      <c r="AC158" s="586"/>
      <c r="AD158" s="586"/>
    </row>
    <row r="159" spans="2:30" s="466" customFormat="1" ht="12.75">
      <c r="B159" s="468"/>
      <c r="C159" s="553"/>
      <c r="D159" s="468"/>
      <c r="E159" s="468"/>
      <c r="F159" s="468"/>
      <c r="G159" s="468"/>
      <c r="H159" s="468"/>
      <c r="I159" s="468"/>
      <c r="J159" s="468"/>
      <c r="K159" s="468"/>
      <c r="L159" s="468"/>
      <c r="M159" s="468"/>
      <c r="N159" s="468"/>
      <c r="O159" s="468"/>
      <c r="P159" s="468"/>
      <c r="Q159" s="558"/>
      <c r="R159" s="588"/>
      <c r="S159" s="558"/>
      <c r="T159" s="588"/>
      <c r="U159" s="586"/>
      <c r="V159" s="586"/>
      <c r="W159" s="586"/>
      <c r="X159" s="586"/>
      <c r="Y159" s="586"/>
      <c r="Z159" s="586"/>
      <c r="AA159" s="586"/>
      <c r="AB159" s="586"/>
      <c r="AC159" s="586"/>
      <c r="AD159" s="586"/>
    </row>
    <row r="160" spans="2:30" s="466" customFormat="1" ht="12.75">
      <c r="B160" s="522"/>
      <c r="C160" s="530"/>
      <c r="D160" s="468"/>
      <c r="E160" s="468"/>
      <c r="F160" s="468"/>
      <c r="G160" s="468"/>
      <c r="H160" s="468"/>
      <c r="I160" s="468"/>
      <c r="J160" s="468"/>
      <c r="K160" s="468"/>
      <c r="L160" s="468"/>
      <c r="M160" s="468"/>
      <c r="N160" s="468"/>
      <c r="O160" s="468"/>
      <c r="P160" s="468"/>
      <c r="Q160" s="558"/>
      <c r="R160" s="588"/>
      <c r="S160" s="558"/>
      <c r="T160" s="588"/>
      <c r="U160" s="586"/>
      <c r="V160" s="586"/>
      <c r="W160" s="586"/>
      <c r="X160" s="586"/>
      <c r="Y160" s="586"/>
      <c r="Z160" s="586"/>
      <c r="AA160" s="586"/>
      <c r="AB160" s="586"/>
      <c r="AC160" s="586"/>
      <c r="AD160" s="586"/>
    </row>
    <row r="161" spans="2:30" s="466" customFormat="1" ht="12.75">
      <c r="B161" s="522"/>
      <c r="C161" s="530"/>
      <c r="D161" s="468"/>
      <c r="E161" s="468"/>
      <c r="F161" s="468"/>
      <c r="G161" s="468"/>
      <c r="H161" s="468"/>
      <c r="I161" s="468"/>
      <c r="J161" s="468"/>
      <c r="K161" s="468"/>
      <c r="L161" s="468"/>
      <c r="M161" s="468"/>
      <c r="N161" s="468"/>
      <c r="O161" s="468"/>
      <c r="P161" s="468"/>
      <c r="Q161" s="558"/>
      <c r="R161" s="588"/>
      <c r="S161" s="558"/>
      <c r="T161" s="588"/>
      <c r="U161" s="586"/>
      <c r="V161" s="586"/>
      <c r="W161" s="586"/>
      <c r="X161" s="586"/>
      <c r="Y161" s="586"/>
      <c r="Z161" s="586"/>
      <c r="AA161" s="586"/>
      <c r="AB161" s="586"/>
      <c r="AC161" s="586"/>
      <c r="AD161" s="586"/>
    </row>
    <row r="162" spans="2:30" s="466" customFormat="1" ht="12.75">
      <c r="B162" s="468"/>
      <c r="C162" s="553"/>
      <c r="D162" s="468"/>
      <c r="E162" s="468"/>
      <c r="F162" s="468"/>
      <c r="G162" s="468"/>
      <c r="H162" s="468"/>
      <c r="I162" s="468"/>
      <c r="J162" s="468"/>
      <c r="K162" s="468"/>
      <c r="L162" s="468"/>
      <c r="M162" s="468"/>
      <c r="N162" s="468"/>
      <c r="O162" s="468"/>
      <c r="P162" s="468"/>
      <c r="Q162" s="558"/>
      <c r="R162" s="588"/>
      <c r="S162" s="558"/>
      <c r="T162" s="588"/>
      <c r="U162" s="586"/>
      <c r="V162" s="586"/>
      <c r="W162" s="586"/>
      <c r="X162" s="586"/>
      <c r="Y162" s="586"/>
      <c r="Z162" s="586"/>
      <c r="AA162" s="586"/>
      <c r="AB162" s="586"/>
      <c r="AC162" s="586"/>
      <c r="AD162" s="586"/>
    </row>
    <row r="163" spans="2:30" s="466" customFormat="1" ht="12.75">
      <c r="B163" s="468"/>
      <c r="C163" s="553"/>
      <c r="D163" s="468"/>
      <c r="E163" s="468"/>
      <c r="F163" s="468"/>
      <c r="G163" s="468"/>
      <c r="H163" s="468"/>
      <c r="I163" s="468"/>
      <c r="J163" s="468"/>
      <c r="K163" s="468"/>
      <c r="L163" s="468"/>
      <c r="M163" s="468"/>
      <c r="N163" s="468"/>
      <c r="O163" s="468"/>
      <c r="P163" s="468"/>
      <c r="Q163" s="558"/>
      <c r="R163" s="588"/>
      <c r="S163" s="558"/>
      <c r="T163" s="588"/>
      <c r="U163" s="586"/>
      <c r="V163" s="586"/>
      <c r="W163" s="586"/>
      <c r="X163" s="586"/>
      <c r="Y163" s="586"/>
      <c r="Z163" s="586"/>
      <c r="AA163" s="586"/>
      <c r="AB163" s="586"/>
      <c r="AC163" s="586"/>
      <c r="AD163" s="586"/>
    </row>
    <row r="164" spans="2:30" s="466" customFormat="1" ht="12.75">
      <c r="B164" s="468"/>
      <c r="C164" s="553"/>
      <c r="D164" s="468"/>
      <c r="E164" s="468"/>
      <c r="F164" s="468"/>
      <c r="G164" s="468"/>
      <c r="H164" s="468"/>
      <c r="I164" s="468"/>
      <c r="J164" s="468"/>
      <c r="K164" s="468"/>
      <c r="L164" s="468"/>
      <c r="M164" s="468"/>
      <c r="N164" s="468"/>
      <c r="O164" s="468"/>
      <c r="P164" s="468"/>
      <c r="Q164" s="558"/>
      <c r="R164" s="588"/>
      <c r="S164" s="558"/>
      <c r="T164" s="588"/>
      <c r="U164" s="586"/>
      <c r="V164" s="586"/>
      <c r="W164" s="586"/>
      <c r="X164" s="586"/>
      <c r="Y164" s="586"/>
      <c r="Z164" s="586"/>
      <c r="AA164" s="586"/>
      <c r="AB164" s="586"/>
      <c r="AC164" s="586"/>
      <c r="AD164" s="586"/>
    </row>
    <row r="165" spans="1:30" s="466" customFormat="1" ht="12.75">
      <c r="A165" s="590"/>
      <c r="B165" s="468"/>
      <c r="C165" s="553"/>
      <c r="D165" s="468"/>
      <c r="E165" s="468"/>
      <c r="F165" s="468"/>
      <c r="G165" s="468"/>
      <c r="H165" s="468"/>
      <c r="I165" s="468"/>
      <c r="J165" s="468"/>
      <c r="K165" s="468"/>
      <c r="L165" s="468"/>
      <c r="M165" s="468"/>
      <c r="N165" s="468"/>
      <c r="O165" s="468"/>
      <c r="P165" s="468"/>
      <c r="Q165" s="558"/>
      <c r="R165" s="588"/>
      <c r="S165" s="558"/>
      <c r="T165" s="588"/>
      <c r="U165" s="586"/>
      <c r="V165" s="586"/>
      <c r="W165" s="586"/>
      <c r="X165" s="586"/>
      <c r="Y165" s="586"/>
      <c r="Z165" s="586"/>
      <c r="AA165" s="586"/>
      <c r="AB165" s="586"/>
      <c r="AC165" s="586"/>
      <c r="AD165" s="586"/>
    </row>
    <row r="166" spans="2:30" s="466" customFormat="1" ht="12.75">
      <c r="B166" s="468"/>
      <c r="C166" s="553"/>
      <c r="D166" s="468"/>
      <c r="E166" s="468"/>
      <c r="F166" s="468"/>
      <c r="G166" s="468"/>
      <c r="H166" s="468"/>
      <c r="I166" s="468"/>
      <c r="J166" s="468"/>
      <c r="K166" s="468"/>
      <c r="L166" s="468"/>
      <c r="M166" s="468"/>
      <c r="N166" s="468"/>
      <c r="O166" s="468"/>
      <c r="P166" s="468"/>
      <c r="Q166" s="558"/>
      <c r="R166" s="588"/>
      <c r="S166" s="558"/>
      <c r="T166" s="588"/>
      <c r="U166" s="586"/>
      <c r="V166" s="586"/>
      <c r="W166" s="586"/>
      <c r="X166" s="586"/>
      <c r="Y166" s="586"/>
      <c r="Z166" s="586"/>
      <c r="AA166" s="586"/>
      <c r="AB166" s="586"/>
      <c r="AC166" s="586"/>
      <c r="AD166" s="586"/>
    </row>
    <row r="167" spans="2:30" s="466" customFormat="1" ht="12.75">
      <c r="B167" s="468"/>
      <c r="C167" s="553"/>
      <c r="D167" s="468"/>
      <c r="E167" s="468"/>
      <c r="F167" s="468"/>
      <c r="G167" s="468"/>
      <c r="H167" s="468"/>
      <c r="I167" s="468"/>
      <c r="J167" s="468"/>
      <c r="K167" s="468"/>
      <c r="L167" s="468"/>
      <c r="M167" s="468"/>
      <c r="N167" s="468"/>
      <c r="O167" s="468"/>
      <c r="P167" s="468"/>
      <c r="Q167" s="558"/>
      <c r="R167" s="588"/>
      <c r="S167" s="558"/>
      <c r="T167" s="588"/>
      <c r="U167" s="586"/>
      <c r="V167" s="586"/>
      <c r="W167" s="586"/>
      <c r="X167" s="586"/>
      <c r="Y167" s="586"/>
      <c r="Z167" s="586"/>
      <c r="AA167" s="586"/>
      <c r="AB167" s="586"/>
      <c r="AC167" s="586"/>
      <c r="AD167" s="586"/>
    </row>
    <row r="168" spans="2:30" s="466" customFormat="1" ht="12.75">
      <c r="B168" s="468"/>
      <c r="C168" s="553"/>
      <c r="D168" s="468"/>
      <c r="E168" s="468"/>
      <c r="F168" s="468"/>
      <c r="G168" s="468"/>
      <c r="H168" s="468"/>
      <c r="I168" s="468"/>
      <c r="J168" s="468"/>
      <c r="K168" s="468"/>
      <c r="L168" s="468"/>
      <c r="M168" s="468"/>
      <c r="N168" s="468"/>
      <c r="O168" s="468"/>
      <c r="P168" s="468"/>
      <c r="Q168" s="558"/>
      <c r="R168" s="588"/>
      <c r="S168" s="558"/>
      <c r="T168" s="588"/>
      <c r="U168" s="586"/>
      <c r="V168" s="586"/>
      <c r="W168" s="586"/>
      <c r="X168" s="586"/>
      <c r="Y168" s="586"/>
      <c r="Z168" s="586"/>
      <c r="AA168" s="586"/>
      <c r="AB168" s="586"/>
      <c r="AC168" s="586"/>
      <c r="AD168" s="586"/>
    </row>
    <row r="169" spans="2:30" s="466" customFormat="1" ht="12.75">
      <c r="B169" s="468"/>
      <c r="C169" s="530"/>
      <c r="D169" s="468"/>
      <c r="E169" s="468"/>
      <c r="F169" s="468"/>
      <c r="G169" s="468"/>
      <c r="H169" s="468"/>
      <c r="I169" s="468"/>
      <c r="J169" s="468"/>
      <c r="K169" s="468"/>
      <c r="L169" s="468"/>
      <c r="M169" s="468"/>
      <c r="N169" s="468"/>
      <c r="O169" s="468"/>
      <c r="P169" s="468"/>
      <c r="Q169" s="558"/>
      <c r="R169" s="588"/>
      <c r="S169" s="558"/>
      <c r="T169" s="588"/>
      <c r="U169" s="586"/>
      <c r="V169" s="586"/>
      <c r="W169" s="586"/>
      <c r="X169" s="586"/>
      <c r="Y169" s="586"/>
      <c r="Z169" s="586"/>
      <c r="AA169" s="586"/>
      <c r="AB169" s="586"/>
      <c r="AC169" s="586"/>
      <c r="AD169" s="586"/>
    </row>
    <row r="170" spans="2:30" s="466" customFormat="1" ht="12.75">
      <c r="B170" s="468"/>
      <c r="C170" s="530"/>
      <c r="D170" s="468"/>
      <c r="E170" s="468"/>
      <c r="F170" s="468"/>
      <c r="G170" s="468"/>
      <c r="H170" s="468"/>
      <c r="I170" s="468"/>
      <c r="J170" s="468"/>
      <c r="K170" s="468"/>
      <c r="L170" s="468"/>
      <c r="M170" s="468"/>
      <c r="N170" s="468"/>
      <c r="O170" s="468"/>
      <c r="P170" s="468"/>
      <c r="Q170" s="558"/>
      <c r="R170" s="588"/>
      <c r="S170" s="558"/>
      <c r="T170" s="588"/>
      <c r="U170" s="586"/>
      <c r="V170" s="586"/>
      <c r="W170" s="586"/>
      <c r="X170" s="586"/>
      <c r="Y170" s="586"/>
      <c r="Z170" s="586"/>
      <c r="AA170" s="586"/>
      <c r="AB170" s="586"/>
      <c r="AC170" s="586"/>
      <c r="AD170" s="586"/>
    </row>
    <row r="171" spans="2:30" s="466" customFormat="1" ht="12.75">
      <c r="B171" s="468"/>
      <c r="C171" s="530"/>
      <c r="D171" s="468"/>
      <c r="E171" s="468"/>
      <c r="F171" s="468"/>
      <c r="G171" s="468"/>
      <c r="H171" s="468"/>
      <c r="I171" s="468"/>
      <c r="J171" s="468"/>
      <c r="K171" s="468"/>
      <c r="L171" s="468"/>
      <c r="M171" s="468"/>
      <c r="N171" s="468"/>
      <c r="O171" s="468"/>
      <c r="P171" s="468"/>
      <c r="Q171" s="558"/>
      <c r="R171" s="588"/>
      <c r="S171" s="558"/>
      <c r="T171" s="588"/>
      <c r="U171" s="586"/>
      <c r="V171" s="586"/>
      <c r="W171" s="586"/>
      <c r="X171" s="586"/>
      <c r="Y171" s="586"/>
      <c r="Z171" s="586"/>
      <c r="AA171" s="586"/>
      <c r="AB171" s="586"/>
      <c r="AC171" s="586"/>
      <c r="AD171" s="586"/>
    </row>
    <row r="172" spans="2:30" s="466" customFormat="1" ht="12.75">
      <c r="B172" s="468"/>
      <c r="C172" s="530"/>
      <c r="D172" s="468"/>
      <c r="E172" s="468"/>
      <c r="F172" s="468"/>
      <c r="G172" s="468"/>
      <c r="H172" s="468"/>
      <c r="I172" s="468"/>
      <c r="J172" s="468"/>
      <c r="K172" s="468"/>
      <c r="L172" s="468"/>
      <c r="M172" s="468"/>
      <c r="N172" s="468"/>
      <c r="O172" s="468"/>
      <c r="P172" s="468"/>
      <c r="Q172" s="558"/>
      <c r="R172" s="588"/>
      <c r="S172" s="558"/>
      <c r="T172" s="588"/>
      <c r="U172" s="586"/>
      <c r="V172" s="586"/>
      <c r="W172" s="586"/>
      <c r="X172" s="586"/>
      <c r="Y172" s="586"/>
      <c r="Z172" s="586"/>
      <c r="AA172" s="586"/>
      <c r="AB172" s="586"/>
      <c r="AC172" s="586"/>
      <c r="AD172" s="586"/>
    </row>
    <row r="173" spans="2:30" s="466" customFormat="1" ht="12.75">
      <c r="B173" s="468"/>
      <c r="C173" s="530"/>
      <c r="D173" s="468"/>
      <c r="E173" s="468"/>
      <c r="F173" s="468"/>
      <c r="G173" s="468"/>
      <c r="H173" s="468"/>
      <c r="I173" s="468"/>
      <c r="J173" s="468"/>
      <c r="K173" s="468"/>
      <c r="L173" s="468"/>
      <c r="M173" s="468"/>
      <c r="N173" s="468"/>
      <c r="O173" s="468"/>
      <c r="P173" s="468"/>
      <c r="Q173" s="558"/>
      <c r="R173" s="588"/>
      <c r="S173" s="558"/>
      <c r="T173" s="588"/>
      <c r="U173" s="586"/>
      <c r="V173" s="586"/>
      <c r="W173" s="586"/>
      <c r="X173" s="586"/>
      <c r="Y173" s="586"/>
      <c r="Z173" s="586"/>
      <c r="AA173" s="586"/>
      <c r="AB173" s="586"/>
      <c r="AC173" s="586"/>
      <c r="AD173" s="586"/>
    </row>
    <row r="174" spans="2:30" s="466" customFormat="1" ht="12.75">
      <c r="B174" s="468"/>
      <c r="C174" s="530"/>
      <c r="D174" s="468"/>
      <c r="E174" s="468"/>
      <c r="F174" s="468"/>
      <c r="G174" s="468"/>
      <c r="H174" s="468"/>
      <c r="I174" s="468"/>
      <c r="J174" s="468"/>
      <c r="K174" s="468"/>
      <c r="L174" s="468"/>
      <c r="M174" s="468"/>
      <c r="N174" s="468"/>
      <c r="O174" s="468"/>
      <c r="P174" s="468"/>
      <c r="Q174" s="558"/>
      <c r="R174" s="588"/>
      <c r="S174" s="558"/>
      <c r="T174" s="588"/>
      <c r="U174" s="586"/>
      <c r="V174" s="586"/>
      <c r="W174" s="586"/>
      <c r="X174" s="586"/>
      <c r="Y174" s="586"/>
      <c r="Z174" s="586"/>
      <c r="AA174" s="586"/>
      <c r="AB174" s="586"/>
      <c r="AC174" s="586"/>
      <c r="AD174" s="586"/>
    </row>
    <row r="175" spans="2:30" s="466" customFormat="1" ht="12.75">
      <c r="B175" s="468"/>
      <c r="C175" s="530"/>
      <c r="D175" s="468"/>
      <c r="E175" s="468"/>
      <c r="F175" s="468"/>
      <c r="G175" s="468"/>
      <c r="H175" s="468"/>
      <c r="I175" s="468"/>
      <c r="J175" s="468"/>
      <c r="K175" s="468"/>
      <c r="L175" s="468"/>
      <c r="M175" s="468"/>
      <c r="N175" s="468"/>
      <c r="O175" s="468"/>
      <c r="P175" s="468"/>
      <c r="Q175" s="558"/>
      <c r="R175" s="588"/>
      <c r="S175" s="558"/>
      <c r="T175" s="588"/>
      <c r="U175" s="586"/>
      <c r="V175" s="586"/>
      <c r="W175" s="586"/>
      <c r="X175" s="586"/>
      <c r="Y175" s="586"/>
      <c r="Z175" s="586"/>
      <c r="AA175" s="586"/>
      <c r="AB175" s="586"/>
      <c r="AC175" s="586"/>
      <c r="AD175" s="586"/>
    </row>
    <row r="176" spans="2:30" s="466" customFormat="1" ht="12.75">
      <c r="B176" s="468"/>
      <c r="C176" s="530"/>
      <c r="D176" s="468"/>
      <c r="E176" s="468"/>
      <c r="F176" s="468"/>
      <c r="G176" s="468"/>
      <c r="H176" s="468"/>
      <c r="I176" s="468"/>
      <c r="J176" s="468"/>
      <c r="K176" s="468"/>
      <c r="L176" s="468"/>
      <c r="M176" s="468"/>
      <c r="N176" s="468"/>
      <c r="O176" s="468"/>
      <c r="P176" s="468"/>
      <c r="Q176" s="558"/>
      <c r="R176" s="588"/>
      <c r="S176" s="558"/>
      <c r="T176" s="588"/>
      <c r="U176" s="586"/>
      <c r="V176" s="586"/>
      <c r="W176" s="586"/>
      <c r="X176" s="586"/>
      <c r="Y176" s="586"/>
      <c r="Z176" s="586"/>
      <c r="AA176" s="586"/>
      <c r="AB176" s="586"/>
      <c r="AC176" s="586"/>
      <c r="AD176" s="586"/>
    </row>
    <row r="177" spans="2:30" s="466" customFormat="1" ht="12.75">
      <c r="B177" s="468"/>
      <c r="C177" s="530"/>
      <c r="D177" s="468"/>
      <c r="E177" s="468"/>
      <c r="F177" s="468"/>
      <c r="G177" s="468"/>
      <c r="H177" s="468"/>
      <c r="I177" s="468"/>
      <c r="J177" s="468"/>
      <c r="K177" s="468"/>
      <c r="L177" s="468"/>
      <c r="M177" s="468"/>
      <c r="N177" s="468"/>
      <c r="O177" s="468"/>
      <c r="P177" s="468"/>
      <c r="Q177" s="558"/>
      <c r="R177" s="588"/>
      <c r="S177" s="558"/>
      <c r="T177" s="588"/>
      <c r="U177" s="586"/>
      <c r="V177" s="586"/>
      <c r="W177" s="586"/>
      <c r="X177" s="586"/>
      <c r="Y177" s="586"/>
      <c r="Z177" s="586"/>
      <c r="AA177" s="586"/>
      <c r="AB177" s="586"/>
      <c r="AC177" s="586"/>
      <c r="AD177" s="586"/>
    </row>
    <row r="178" spans="2:30" s="466" customFormat="1" ht="12.75">
      <c r="B178" s="468"/>
      <c r="C178" s="530"/>
      <c r="D178" s="468"/>
      <c r="E178" s="468"/>
      <c r="F178" s="468"/>
      <c r="G178" s="468"/>
      <c r="H178" s="468"/>
      <c r="I178" s="468"/>
      <c r="J178" s="468"/>
      <c r="K178" s="468"/>
      <c r="L178" s="468"/>
      <c r="M178" s="468"/>
      <c r="N178" s="468"/>
      <c r="O178" s="468"/>
      <c r="P178" s="468"/>
      <c r="Q178" s="558"/>
      <c r="R178" s="588"/>
      <c r="S178" s="558"/>
      <c r="T178" s="588"/>
      <c r="U178" s="586"/>
      <c r="V178" s="586"/>
      <c r="W178" s="586"/>
      <c r="X178" s="586"/>
      <c r="Y178" s="586"/>
      <c r="Z178" s="586"/>
      <c r="AA178" s="586"/>
      <c r="AB178" s="586"/>
      <c r="AC178" s="586"/>
      <c r="AD178" s="586"/>
    </row>
    <row r="179" spans="2:30" s="466" customFormat="1" ht="12.75">
      <c r="B179" s="468"/>
      <c r="C179" s="591"/>
      <c r="D179" s="468"/>
      <c r="E179" s="468"/>
      <c r="F179" s="468"/>
      <c r="G179" s="468"/>
      <c r="H179" s="468"/>
      <c r="I179" s="468"/>
      <c r="J179" s="468"/>
      <c r="K179" s="468"/>
      <c r="L179" s="468"/>
      <c r="M179" s="468"/>
      <c r="N179" s="468"/>
      <c r="O179" s="468"/>
      <c r="P179" s="468"/>
      <c r="Q179" s="558"/>
      <c r="R179" s="588"/>
      <c r="S179" s="558"/>
      <c r="T179" s="588"/>
      <c r="U179" s="586"/>
      <c r="V179" s="586"/>
      <c r="W179" s="586"/>
      <c r="X179" s="586"/>
      <c r="Y179" s="586"/>
      <c r="Z179" s="586"/>
      <c r="AA179" s="586"/>
      <c r="AB179" s="586"/>
      <c r="AC179" s="586"/>
      <c r="AD179" s="586"/>
    </row>
    <row r="180" spans="2:30" s="466" customFormat="1" ht="12.75">
      <c r="B180" s="468"/>
      <c r="C180" s="592"/>
      <c r="D180" s="468"/>
      <c r="E180" s="468"/>
      <c r="F180" s="468"/>
      <c r="G180" s="468"/>
      <c r="H180" s="468"/>
      <c r="I180" s="468"/>
      <c r="J180" s="468"/>
      <c r="K180" s="468"/>
      <c r="L180" s="468"/>
      <c r="M180" s="468"/>
      <c r="N180" s="468"/>
      <c r="O180" s="468"/>
      <c r="P180" s="468"/>
      <c r="Q180" s="558"/>
      <c r="R180" s="588"/>
      <c r="S180" s="558"/>
      <c r="T180" s="588"/>
      <c r="U180" s="586"/>
      <c r="V180" s="586"/>
      <c r="W180" s="586"/>
      <c r="X180" s="586"/>
      <c r="Y180" s="586"/>
      <c r="Z180" s="586"/>
      <c r="AA180" s="586"/>
      <c r="AB180" s="586"/>
      <c r="AC180" s="586"/>
      <c r="AD180" s="586"/>
    </row>
    <row r="181" spans="2:30" s="466" customFormat="1" ht="12.75">
      <c r="B181" s="468"/>
      <c r="C181" s="592"/>
      <c r="D181" s="468"/>
      <c r="E181" s="468"/>
      <c r="F181" s="468"/>
      <c r="G181" s="468"/>
      <c r="H181" s="468"/>
      <c r="I181" s="468"/>
      <c r="J181" s="468"/>
      <c r="K181" s="468"/>
      <c r="L181" s="468"/>
      <c r="M181" s="468"/>
      <c r="N181" s="468"/>
      <c r="O181" s="468"/>
      <c r="P181" s="468"/>
      <c r="Q181" s="558"/>
      <c r="R181" s="588"/>
      <c r="S181" s="558"/>
      <c r="T181" s="588"/>
      <c r="U181" s="586"/>
      <c r="V181" s="586"/>
      <c r="W181" s="586"/>
      <c r="X181" s="586"/>
      <c r="Y181" s="586"/>
      <c r="Z181" s="586"/>
      <c r="AA181" s="586"/>
      <c r="AB181" s="586"/>
      <c r="AC181" s="586"/>
      <c r="AD181" s="586"/>
    </row>
    <row r="182" spans="2:30" s="466" customFormat="1" ht="12.75">
      <c r="B182" s="468"/>
      <c r="C182" s="553"/>
      <c r="D182" s="468"/>
      <c r="E182" s="468"/>
      <c r="F182" s="468"/>
      <c r="G182" s="468"/>
      <c r="H182" s="468"/>
      <c r="I182" s="468"/>
      <c r="J182" s="468"/>
      <c r="K182" s="468"/>
      <c r="L182" s="468"/>
      <c r="M182" s="468"/>
      <c r="N182" s="468"/>
      <c r="O182" s="468"/>
      <c r="P182" s="468"/>
      <c r="Q182" s="558"/>
      <c r="R182" s="588"/>
      <c r="S182" s="558"/>
      <c r="T182" s="588"/>
      <c r="U182" s="586"/>
      <c r="V182" s="586"/>
      <c r="W182" s="586"/>
      <c r="X182" s="586"/>
      <c r="Y182" s="586"/>
      <c r="Z182" s="586"/>
      <c r="AA182" s="586"/>
      <c r="AB182" s="586"/>
      <c r="AC182" s="586"/>
      <c r="AD182" s="586"/>
    </row>
    <row r="183" spans="2:30" s="466" customFormat="1" ht="12.75">
      <c r="B183" s="468"/>
      <c r="C183" s="530"/>
      <c r="D183" s="468"/>
      <c r="E183" s="468"/>
      <c r="F183" s="468"/>
      <c r="G183" s="468"/>
      <c r="H183" s="468"/>
      <c r="I183" s="468"/>
      <c r="J183" s="468"/>
      <c r="K183" s="468"/>
      <c r="L183" s="468"/>
      <c r="M183" s="468"/>
      <c r="N183" s="468"/>
      <c r="O183" s="468"/>
      <c r="P183" s="468"/>
      <c r="Q183" s="558"/>
      <c r="R183" s="588"/>
      <c r="S183" s="558"/>
      <c r="T183" s="588"/>
      <c r="U183" s="586"/>
      <c r="V183" s="586"/>
      <c r="W183" s="586"/>
      <c r="X183" s="586"/>
      <c r="Y183" s="586"/>
      <c r="Z183" s="586"/>
      <c r="AA183" s="586"/>
      <c r="AB183" s="586"/>
      <c r="AC183" s="586"/>
      <c r="AD183" s="586"/>
    </row>
    <row r="184" spans="2:30" s="466" customFormat="1" ht="12.75">
      <c r="B184" s="468"/>
      <c r="C184" s="553"/>
      <c r="D184" s="468"/>
      <c r="E184" s="468"/>
      <c r="F184" s="468"/>
      <c r="G184" s="468"/>
      <c r="H184" s="468"/>
      <c r="I184" s="468"/>
      <c r="J184" s="468"/>
      <c r="K184" s="468"/>
      <c r="L184" s="468"/>
      <c r="M184" s="468"/>
      <c r="N184" s="468"/>
      <c r="O184" s="468"/>
      <c r="P184" s="468"/>
      <c r="Q184" s="558"/>
      <c r="R184" s="588"/>
      <c r="S184" s="558"/>
      <c r="T184" s="555"/>
      <c r="U184" s="586"/>
      <c r="V184" s="586"/>
      <c r="W184" s="586"/>
      <c r="X184" s="586"/>
      <c r="Y184" s="586"/>
      <c r="Z184" s="586"/>
      <c r="AA184" s="586"/>
      <c r="AB184" s="586"/>
      <c r="AC184" s="586"/>
      <c r="AD184" s="586"/>
    </row>
    <row r="185" spans="2:30" s="466" customFormat="1" ht="12.75">
      <c r="B185" s="468"/>
      <c r="C185" s="530"/>
      <c r="D185" s="468"/>
      <c r="E185" s="468"/>
      <c r="F185" s="468"/>
      <c r="G185" s="468"/>
      <c r="H185" s="468"/>
      <c r="I185" s="468"/>
      <c r="J185" s="468"/>
      <c r="K185" s="468"/>
      <c r="L185" s="468"/>
      <c r="M185" s="468"/>
      <c r="N185" s="468"/>
      <c r="O185" s="468"/>
      <c r="P185" s="468"/>
      <c r="Q185" s="558"/>
      <c r="R185" s="588"/>
      <c r="S185" s="558"/>
      <c r="T185" s="555"/>
      <c r="U185" s="586"/>
      <c r="V185" s="586"/>
      <c r="W185" s="586"/>
      <c r="X185" s="586"/>
      <c r="Y185" s="586"/>
      <c r="Z185" s="586"/>
      <c r="AA185" s="586"/>
      <c r="AB185" s="586"/>
      <c r="AC185" s="586"/>
      <c r="AD185" s="586"/>
    </row>
    <row r="186" spans="2:30" s="466" customFormat="1" ht="12.75">
      <c r="B186" s="468"/>
      <c r="C186" s="553"/>
      <c r="D186" s="468"/>
      <c r="E186" s="468"/>
      <c r="F186" s="468"/>
      <c r="G186" s="468"/>
      <c r="H186" s="468"/>
      <c r="I186" s="468"/>
      <c r="J186" s="468"/>
      <c r="K186" s="468"/>
      <c r="L186" s="468"/>
      <c r="M186" s="468"/>
      <c r="N186" s="468"/>
      <c r="O186" s="468"/>
      <c r="P186" s="468"/>
      <c r="Q186" s="558"/>
      <c r="R186" s="588"/>
      <c r="S186" s="558"/>
      <c r="T186" s="555"/>
      <c r="U186" s="586"/>
      <c r="V186" s="586"/>
      <c r="W186" s="586"/>
      <c r="X186" s="586"/>
      <c r="Y186" s="586"/>
      <c r="Z186" s="586"/>
      <c r="AA186" s="586"/>
      <c r="AB186" s="586"/>
      <c r="AC186" s="586"/>
      <c r="AD186" s="586"/>
    </row>
    <row r="187" spans="2:30" s="466" customFormat="1" ht="12.75">
      <c r="B187" s="468"/>
      <c r="C187" s="591"/>
      <c r="D187" s="468"/>
      <c r="E187" s="468"/>
      <c r="F187" s="468"/>
      <c r="G187" s="468"/>
      <c r="H187" s="468"/>
      <c r="I187" s="468"/>
      <c r="J187" s="468"/>
      <c r="K187" s="468"/>
      <c r="L187" s="468"/>
      <c r="M187" s="468"/>
      <c r="N187" s="468"/>
      <c r="O187" s="468"/>
      <c r="P187" s="468"/>
      <c r="Q187" s="558"/>
      <c r="R187" s="588"/>
      <c r="S187" s="558"/>
      <c r="T187" s="555"/>
      <c r="U187" s="586"/>
      <c r="V187" s="586"/>
      <c r="W187" s="586"/>
      <c r="X187" s="586"/>
      <c r="Y187" s="586"/>
      <c r="Z187" s="586"/>
      <c r="AA187" s="586"/>
      <c r="AB187" s="586"/>
      <c r="AC187" s="586"/>
      <c r="AD187" s="586"/>
    </row>
    <row r="188" spans="2:30" s="466" customFormat="1" ht="12.75">
      <c r="B188" s="468"/>
      <c r="C188" s="553"/>
      <c r="D188" s="468"/>
      <c r="E188" s="468"/>
      <c r="F188" s="468"/>
      <c r="G188" s="468"/>
      <c r="H188" s="468"/>
      <c r="I188" s="468"/>
      <c r="J188" s="468"/>
      <c r="K188" s="468"/>
      <c r="L188" s="468"/>
      <c r="M188" s="468"/>
      <c r="N188" s="468"/>
      <c r="O188" s="468"/>
      <c r="P188" s="468"/>
      <c r="Q188" s="558"/>
      <c r="R188" s="588"/>
      <c r="S188" s="558"/>
      <c r="T188" s="555"/>
      <c r="U188" s="586"/>
      <c r="V188" s="586"/>
      <c r="W188" s="586"/>
      <c r="X188" s="586"/>
      <c r="Y188" s="586"/>
      <c r="Z188" s="586"/>
      <c r="AA188" s="586"/>
      <c r="AB188" s="586"/>
      <c r="AC188" s="586"/>
      <c r="AD188" s="586"/>
    </row>
    <row r="189" spans="2:30" s="466" customFormat="1" ht="12.75">
      <c r="B189" s="468"/>
      <c r="C189" s="553"/>
      <c r="D189" s="468"/>
      <c r="E189" s="468"/>
      <c r="F189" s="468"/>
      <c r="G189" s="468"/>
      <c r="H189" s="468"/>
      <c r="I189" s="468"/>
      <c r="J189" s="468"/>
      <c r="K189" s="468"/>
      <c r="L189" s="468"/>
      <c r="M189" s="468"/>
      <c r="N189" s="468"/>
      <c r="O189" s="468"/>
      <c r="P189" s="468"/>
      <c r="Q189" s="558"/>
      <c r="R189" s="588"/>
      <c r="S189" s="558"/>
      <c r="T189" s="555"/>
      <c r="U189" s="586"/>
      <c r="V189" s="586"/>
      <c r="W189" s="586"/>
      <c r="X189" s="586"/>
      <c r="Y189" s="586"/>
      <c r="Z189" s="586"/>
      <c r="AA189" s="586"/>
      <c r="AB189" s="586"/>
      <c r="AC189" s="586"/>
      <c r="AD189" s="586"/>
    </row>
    <row r="190" spans="2:30" s="466" customFormat="1" ht="12.75">
      <c r="B190" s="468"/>
      <c r="C190" s="553"/>
      <c r="D190" s="468"/>
      <c r="E190" s="468"/>
      <c r="F190" s="468"/>
      <c r="G190" s="468"/>
      <c r="H190" s="468"/>
      <c r="I190" s="468"/>
      <c r="J190" s="468"/>
      <c r="K190" s="468"/>
      <c r="L190" s="468"/>
      <c r="M190" s="468"/>
      <c r="N190" s="468"/>
      <c r="O190" s="468"/>
      <c r="P190" s="468"/>
      <c r="Q190" s="558"/>
      <c r="R190" s="588"/>
      <c r="S190" s="558"/>
      <c r="T190" s="555"/>
      <c r="U190" s="586"/>
      <c r="V190" s="586"/>
      <c r="W190" s="586"/>
      <c r="X190" s="586"/>
      <c r="Y190" s="586"/>
      <c r="Z190" s="586"/>
      <c r="AA190" s="586"/>
      <c r="AB190" s="586"/>
      <c r="AC190" s="586"/>
      <c r="AD190" s="586"/>
    </row>
    <row r="191" spans="2:30" s="466" customFormat="1" ht="12.75">
      <c r="B191" s="468"/>
      <c r="C191" s="591"/>
      <c r="D191" s="468"/>
      <c r="E191" s="468"/>
      <c r="F191" s="468"/>
      <c r="G191" s="468"/>
      <c r="H191" s="468"/>
      <c r="I191" s="468"/>
      <c r="J191" s="468"/>
      <c r="K191" s="468"/>
      <c r="L191" s="468"/>
      <c r="M191" s="468"/>
      <c r="N191" s="468"/>
      <c r="O191" s="468"/>
      <c r="P191" s="468"/>
      <c r="Q191" s="558"/>
      <c r="R191" s="588"/>
      <c r="S191" s="558"/>
      <c r="T191" s="555"/>
      <c r="U191" s="586"/>
      <c r="V191" s="586"/>
      <c r="W191" s="586"/>
      <c r="X191" s="586"/>
      <c r="Y191" s="586"/>
      <c r="Z191" s="586"/>
      <c r="AA191" s="586"/>
      <c r="AB191" s="586"/>
      <c r="AC191" s="586"/>
      <c r="AD191" s="586"/>
    </row>
    <row r="192" spans="2:30" s="466" customFormat="1" ht="12.75">
      <c r="B192" s="468"/>
      <c r="C192" s="553"/>
      <c r="D192" s="468"/>
      <c r="E192" s="468"/>
      <c r="F192" s="468"/>
      <c r="G192" s="468"/>
      <c r="H192" s="468"/>
      <c r="I192" s="468"/>
      <c r="J192" s="468"/>
      <c r="K192" s="468"/>
      <c r="L192" s="468"/>
      <c r="M192" s="468"/>
      <c r="N192" s="468"/>
      <c r="O192" s="468"/>
      <c r="P192" s="468"/>
      <c r="Q192" s="558"/>
      <c r="R192" s="588"/>
      <c r="S192" s="558"/>
      <c r="T192" s="555"/>
      <c r="U192" s="586"/>
      <c r="V192" s="586"/>
      <c r="W192" s="586"/>
      <c r="X192" s="586"/>
      <c r="Y192" s="586"/>
      <c r="Z192" s="586"/>
      <c r="AA192" s="586"/>
      <c r="AB192" s="586"/>
      <c r="AC192" s="586"/>
      <c r="AD192" s="586"/>
    </row>
    <row r="193" spans="2:30" s="466" customFormat="1" ht="12.75">
      <c r="B193" s="468"/>
      <c r="C193" s="553"/>
      <c r="D193" s="468"/>
      <c r="E193" s="468"/>
      <c r="F193" s="468"/>
      <c r="G193" s="468"/>
      <c r="H193" s="468"/>
      <c r="I193" s="468"/>
      <c r="J193" s="468"/>
      <c r="K193" s="468"/>
      <c r="L193" s="468"/>
      <c r="M193" s="468"/>
      <c r="N193" s="468"/>
      <c r="O193" s="468"/>
      <c r="P193" s="468"/>
      <c r="Q193" s="558"/>
      <c r="R193" s="588"/>
      <c r="S193" s="558"/>
      <c r="T193" s="579"/>
      <c r="U193" s="586"/>
      <c r="V193" s="586"/>
      <c r="W193" s="586"/>
      <c r="X193" s="586"/>
      <c r="Y193" s="586"/>
      <c r="Z193" s="586"/>
      <c r="AA193" s="586"/>
      <c r="AB193" s="586"/>
      <c r="AC193" s="586"/>
      <c r="AD193" s="586"/>
    </row>
    <row r="194" spans="2:30" s="466" customFormat="1" ht="12.75">
      <c r="B194" s="468"/>
      <c r="C194" s="553"/>
      <c r="D194" s="468"/>
      <c r="E194" s="468"/>
      <c r="F194" s="468"/>
      <c r="G194" s="468"/>
      <c r="H194" s="468"/>
      <c r="I194" s="468"/>
      <c r="J194" s="468"/>
      <c r="K194" s="468"/>
      <c r="L194" s="468"/>
      <c r="M194" s="468"/>
      <c r="N194" s="468"/>
      <c r="O194" s="468"/>
      <c r="P194" s="468"/>
      <c r="Q194" s="558"/>
      <c r="R194" s="588"/>
      <c r="S194" s="558"/>
      <c r="T194" s="588"/>
      <c r="U194" s="586"/>
      <c r="V194" s="586"/>
      <c r="W194" s="586"/>
      <c r="X194" s="586"/>
      <c r="Y194" s="586"/>
      <c r="Z194" s="586"/>
      <c r="AA194" s="586"/>
      <c r="AB194" s="586"/>
      <c r="AC194" s="586"/>
      <c r="AD194" s="586"/>
    </row>
    <row r="195" spans="3:30" s="466" customFormat="1" ht="12.75">
      <c r="C195" s="587"/>
      <c r="Q195" s="558"/>
      <c r="R195" s="588"/>
      <c r="S195" s="558"/>
      <c r="T195" s="588"/>
      <c r="U195" s="586"/>
      <c r="V195" s="586"/>
      <c r="W195" s="586"/>
      <c r="X195" s="586"/>
      <c r="Y195" s="586"/>
      <c r="Z195" s="586"/>
      <c r="AA195" s="586"/>
      <c r="AB195" s="586"/>
      <c r="AC195" s="586"/>
      <c r="AD195" s="586"/>
    </row>
    <row r="196" spans="3:30" s="466" customFormat="1" ht="12.75">
      <c r="C196" s="587"/>
      <c r="Q196" s="558"/>
      <c r="R196" s="588"/>
      <c r="S196" s="558"/>
      <c r="T196" s="588"/>
      <c r="U196" s="586"/>
      <c r="V196" s="586"/>
      <c r="W196" s="586"/>
      <c r="X196" s="586"/>
      <c r="Y196" s="586"/>
      <c r="Z196" s="586"/>
      <c r="AA196" s="586"/>
      <c r="AB196" s="586"/>
      <c r="AC196" s="586"/>
      <c r="AD196" s="586"/>
    </row>
    <row r="197" spans="3:30" s="466" customFormat="1" ht="12.75">
      <c r="C197" s="587"/>
      <c r="Q197" s="558"/>
      <c r="R197" s="588"/>
      <c r="S197" s="558"/>
      <c r="T197" s="588"/>
      <c r="U197" s="586"/>
      <c r="V197" s="586"/>
      <c r="W197" s="586"/>
      <c r="X197" s="586"/>
      <c r="Y197" s="586"/>
      <c r="Z197" s="586"/>
      <c r="AA197" s="586"/>
      <c r="AB197" s="586"/>
      <c r="AC197" s="586"/>
      <c r="AD197" s="586"/>
    </row>
    <row r="198" spans="3:30" s="466" customFormat="1" ht="12.75">
      <c r="C198" s="587"/>
      <c r="Q198" s="558"/>
      <c r="R198" s="588"/>
      <c r="S198" s="558"/>
      <c r="T198" s="588"/>
      <c r="U198" s="586"/>
      <c r="V198" s="586"/>
      <c r="W198" s="586"/>
      <c r="X198" s="586"/>
      <c r="Y198" s="586"/>
      <c r="Z198" s="586"/>
      <c r="AA198" s="586"/>
      <c r="AB198" s="586"/>
      <c r="AC198" s="586"/>
      <c r="AD198" s="586"/>
    </row>
    <row r="199" spans="3:30" s="466" customFormat="1" ht="12.75">
      <c r="C199" s="587"/>
      <c r="Q199" s="558"/>
      <c r="R199" s="588"/>
      <c r="S199" s="558"/>
      <c r="T199" s="588"/>
      <c r="U199" s="586"/>
      <c r="V199" s="586"/>
      <c r="W199" s="586"/>
      <c r="X199" s="586"/>
      <c r="Y199" s="586"/>
      <c r="Z199" s="586"/>
      <c r="AA199" s="586"/>
      <c r="AB199" s="586"/>
      <c r="AC199" s="586"/>
      <c r="AD199" s="586"/>
    </row>
    <row r="200" spans="3:30" s="466" customFormat="1" ht="12.75">
      <c r="C200" s="587"/>
      <c r="Q200" s="558"/>
      <c r="R200" s="588"/>
      <c r="S200" s="558"/>
      <c r="T200" s="588"/>
      <c r="U200" s="586"/>
      <c r="V200" s="586"/>
      <c r="W200" s="586"/>
      <c r="X200" s="586"/>
      <c r="Y200" s="586"/>
      <c r="Z200" s="586"/>
      <c r="AA200" s="586"/>
      <c r="AB200" s="586"/>
      <c r="AC200" s="586"/>
      <c r="AD200" s="586"/>
    </row>
    <row r="201" spans="3:30" s="466" customFormat="1" ht="12.75">
      <c r="C201" s="587"/>
      <c r="Q201" s="558"/>
      <c r="R201" s="588"/>
      <c r="S201" s="558"/>
      <c r="T201" s="588"/>
      <c r="U201" s="586"/>
      <c r="V201" s="586"/>
      <c r="W201" s="586"/>
      <c r="X201" s="586"/>
      <c r="Y201" s="586"/>
      <c r="Z201" s="586"/>
      <c r="AA201" s="586"/>
      <c r="AB201" s="586"/>
      <c r="AC201" s="586"/>
      <c r="AD201" s="586"/>
    </row>
    <row r="202" spans="3:30" s="466" customFormat="1" ht="12.75">
      <c r="C202" s="587"/>
      <c r="Q202" s="558"/>
      <c r="R202" s="588"/>
      <c r="S202" s="558"/>
      <c r="T202" s="588"/>
      <c r="U202" s="586"/>
      <c r="V202" s="586"/>
      <c r="W202" s="586"/>
      <c r="X202" s="586"/>
      <c r="Y202" s="586"/>
      <c r="Z202" s="586"/>
      <c r="AA202" s="586"/>
      <c r="AB202" s="586"/>
      <c r="AC202" s="586"/>
      <c r="AD202" s="586"/>
    </row>
    <row r="203" spans="17:20" ht="12.75">
      <c r="Q203" s="593"/>
      <c r="R203" s="594"/>
      <c r="S203" s="593"/>
      <c r="T203" s="594"/>
    </row>
    <row r="204" spans="17:20" ht="12.75">
      <c r="Q204" s="593"/>
      <c r="R204" s="594"/>
      <c r="S204" s="593"/>
      <c r="T204" s="594"/>
    </row>
    <row r="205" spans="17:20" ht="12.75">
      <c r="Q205" s="593"/>
      <c r="R205" s="594"/>
      <c r="S205" s="593"/>
      <c r="T205" s="594"/>
    </row>
    <row r="206" spans="17:20" ht="12.75">
      <c r="Q206" s="593"/>
      <c r="R206" s="594"/>
      <c r="S206" s="593"/>
      <c r="T206" s="594"/>
    </row>
    <row r="207" spans="17:20" ht="12.75">
      <c r="Q207" s="593"/>
      <c r="R207" s="594"/>
      <c r="S207" s="593"/>
      <c r="T207" s="594"/>
    </row>
    <row r="208" spans="17:20" ht="12.75">
      <c r="Q208" s="593"/>
      <c r="R208" s="594"/>
      <c r="S208" s="593"/>
      <c r="T208" s="594"/>
    </row>
    <row r="209" spans="17:20" ht="12.75">
      <c r="Q209" s="593"/>
      <c r="R209" s="594"/>
      <c r="S209" s="593"/>
      <c r="T209" s="594"/>
    </row>
    <row r="210" spans="17:20" ht="12.75">
      <c r="Q210" s="593"/>
      <c r="R210" s="594"/>
      <c r="S210" s="593"/>
      <c r="T210" s="594"/>
    </row>
    <row r="211" spans="17:20" ht="12.75">
      <c r="Q211" s="593"/>
      <c r="R211" s="594"/>
      <c r="S211" s="593"/>
      <c r="T211" s="594"/>
    </row>
    <row r="212" spans="17:20" ht="12.75">
      <c r="Q212" s="593"/>
      <c r="R212" s="594"/>
      <c r="S212" s="593"/>
      <c r="T212" s="594"/>
    </row>
    <row r="213" spans="17:20" ht="12.75">
      <c r="Q213" s="593"/>
      <c r="R213" s="594"/>
      <c r="S213" s="593"/>
      <c r="T213" s="594"/>
    </row>
    <row r="214" spans="17:20" ht="12.75">
      <c r="Q214" s="593"/>
      <c r="R214" s="594"/>
      <c r="S214" s="593"/>
      <c r="T214" s="594"/>
    </row>
  </sheetData>
  <sheetProtection/>
  <mergeCells count="3">
    <mergeCell ref="B3:I3"/>
    <mergeCell ref="C80:K80"/>
    <mergeCell ref="B4:J4"/>
  </mergeCells>
  <printOptions horizontalCentered="1"/>
  <pageMargins left="0.2362204724409449" right="0.2362204724409449" top="0.6299212598425197" bottom="0.2362204724409449" header="0.6692913385826772" footer="0.5118110236220472"/>
  <pageSetup horizontalDpi="600" verticalDpi="600" orientation="portrait" paperSize="9" scale="74" r:id="rId3"/>
  <legacyDrawing r:id="rId2"/>
</worksheet>
</file>

<file path=xl/worksheets/sheet6.xml><?xml version="1.0" encoding="utf-8"?>
<worksheet xmlns="http://schemas.openxmlformats.org/spreadsheetml/2006/main" xmlns:r="http://schemas.openxmlformats.org/officeDocument/2006/relationships">
  <dimension ref="A1:AJ219"/>
  <sheetViews>
    <sheetView showGridLines="0" showOutlineSymbols="0" view="pageBreakPreview" zoomScaleSheetLayoutView="100" zoomScalePageLayoutView="0" workbookViewId="0" topLeftCell="A46">
      <selection activeCell="D67" sqref="D67"/>
    </sheetView>
  </sheetViews>
  <sheetFormatPr defaultColWidth="12.421875" defaultRowHeight="12.75"/>
  <cols>
    <col min="1" max="1" width="2.140625" style="704" customWidth="1"/>
    <col min="2" max="2" width="3.00390625" style="704" customWidth="1"/>
    <col min="3" max="3" width="5.7109375" style="704" customWidth="1"/>
    <col min="4" max="4" width="62.8515625" style="704" customWidth="1"/>
    <col min="5" max="5" width="10.7109375" style="704" customWidth="1"/>
    <col min="6" max="6" width="1.57421875" style="704" customWidth="1"/>
    <col min="7" max="7" width="11.28125" style="704" customWidth="1"/>
    <col min="8" max="8" width="1.57421875" style="704" customWidth="1"/>
    <col min="9" max="9" width="10.7109375" style="704" customWidth="1"/>
    <col min="10" max="10" width="1.57421875" style="704" customWidth="1"/>
    <col min="11" max="11" width="11.28125" style="704" customWidth="1"/>
    <col min="12" max="12" width="1.57421875" style="704" hidden="1" customWidth="1"/>
    <col min="13" max="13" width="10.7109375" style="704" hidden="1" customWidth="1"/>
    <col min="14" max="14" width="1.57421875" style="704" hidden="1" customWidth="1"/>
    <col min="15" max="15" width="11.28125" style="704" hidden="1" customWidth="1"/>
    <col min="16" max="16" width="1.57421875" style="714" hidden="1" customWidth="1"/>
    <col min="17" max="17" width="11.57421875" style="719" hidden="1" customWidth="1"/>
    <col min="18" max="18" width="1.57421875" style="704" hidden="1" customWidth="1"/>
    <col min="19" max="19" width="11.140625" style="719" hidden="1" customWidth="1"/>
    <col min="20" max="20" width="1.57421875" style="704" customWidth="1"/>
    <col min="21" max="21" width="16.00390625" style="804" bestFit="1" customWidth="1"/>
    <col min="22" max="22" width="15.421875" style="804" bestFit="1" customWidth="1"/>
    <col min="23" max="23" width="3.28125" style="804" customWidth="1"/>
    <col min="24" max="30" width="12.421875" style="804" customWidth="1"/>
    <col min="31" max="16384" width="12.421875" style="704" customWidth="1"/>
  </cols>
  <sheetData>
    <row r="1" spans="7:36" ht="12.75">
      <c r="G1" s="705"/>
      <c r="H1" s="706"/>
      <c r="I1" s="706"/>
      <c r="J1" s="706"/>
      <c r="K1" s="705"/>
      <c r="O1" s="707"/>
      <c r="P1" s="707"/>
      <c r="Q1" s="708"/>
      <c r="S1" s="707"/>
      <c r="U1" s="709"/>
      <c r="V1" s="710"/>
      <c r="W1" s="709"/>
      <c r="X1" s="709"/>
      <c r="Y1" s="709"/>
      <c r="Z1" s="709"/>
      <c r="AA1" s="709"/>
      <c r="AB1" s="709"/>
      <c r="AC1" s="709"/>
      <c r="AD1" s="709"/>
      <c r="AE1" s="711"/>
      <c r="AF1" s="711"/>
      <c r="AG1" s="711"/>
      <c r="AH1" s="711"/>
      <c r="AI1" s="711"/>
      <c r="AJ1" s="711"/>
    </row>
    <row r="2" spans="2:36" ht="12.75">
      <c r="B2" s="712"/>
      <c r="C2" s="713"/>
      <c r="D2" s="713"/>
      <c r="E2" s="713"/>
      <c r="F2" s="713"/>
      <c r="G2" s="713"/>
      <c r="H2" s="713"/>
      <c r="I2" s="713"/>
      <c r="J2" s="713"/>
      <c r="K2" s="713"/>
      <c r="L2" s="713"/>
      <c r="M2" s="713"/>
      <c r="N2" s="713"/>
      <c r="Q2" s="715"/>
      <c r="R2" s="713"/>
      <c r="S2" s="704"/>
      <c r="T2" s="713"/>
      <c r="U2" s="709"/>
      <c r="V2" s="709"/>
      <c r="W2" s="709"/>
      <c r="X2" s="709"/>
      <c r="Y2" s="709"/>
      <c r="Z2" s="709"/>
      <c r="AA2" s="709"/>
      <c r="AB2" s="709"/>
      <c r="AC2" s="709"/>
      <c r="AD2" s="709"/>
      <c r="AE2" s="711"/>
      <c r="AF2" s="711"/>
      <c r="AG2" s="711"/>
      <c r="AH2" s="711"/>
      <c r="AI2" s="711"/>
      <c r="AJ2" s="711"/>
    </row>
    <row r="3" spans="2:36" ht="12.75" customHeight="1">
      <c r="B3" s="908" t="s">
        <v>0</v>
      </c>
      <c r="C3" s="908"/>
      <c r="D3" s="908"/>
      <c r="E3" s="908"/>
      <c r="F3" s="908"/>
      <c r="G3" s="908"/>
      <c r="H3" s="908"/>
      <c r="I3" s="908"/>
      <c r="J3" s="465"/>
      <c r="K3" s="713"/>
      <c r="L3" s="713"/>
      <c r="M3" s="713"/>
      <c r="N3" s="713"/>
      <c r="O3" s="713"/>
      <c r="P3" s="716"/>
      <c r="Q3" s="715"/>
      <c r="R3" s="713"/>
      <c r="S3" s="715"/>
      <c r="T3" s="713"/>
      <c r="U3" s="717"/>
      <c r="V3" s="717"/>
      <c r="W3" s="717"/>
      <c r="X3" s="717"/>
      <c r="Y3" s="717"/>
      <c r="Z3" s="717"/>
      <c r="AA3" s="717"/>
      <c r="AB3" s="717"/>
      <c r="AC3" s="717"/>
      <c r="AD3" s="717"/>
      <c r="AE3" s="718"/>
      <c r="AF3" s="718"/>
      <c r="AG3" s="718"/>
      <c r="AH3" s="718"/>
      <c r="AI3" s="711"/>
      <c r="AJ3" s="711"/>
    </row>
    <row r="4" spans="2:36" ht="17.25" customHeight="1">
      <c r="B4" s="908" t="s">
        <v>262</v>
      </c>
      <c r="C4" s="908"/>
      <c r="D4" s="908"/>
      <c r="E4" s="908"/>
      <c r="F4" s="908"/>
      <c r="G4" s="908"/>
      <c r="H4" s="908"/>
      <c r="I4" s="908"/>
      <c r="J4" s="908"/>
      <c r="K4" s="692" t="s">
        <v>184</v>
      </c>
      <c r="L4" s="713"/>
      <c r="M4" s="713"/>
      <c r="N4" s="713"/>
      <c r="O4" s="713"/>
      <c r="P4" s="716"/>
      <c r="Q4" s="715"/>
      <c r="R4" s="713"/>
      <c r="S4" s="715"/>
      <c r="T4" s="713"/>
      <c r="U4" s="717"/>
      <c r="V4" s="717"/>
      <c r="W4" s="717"/>
      <c r="X4" s="717"/>
      <c r="Y4" s="717"/>
      <c r="Z4" s="717"/>
      <c r="AA4" s="717"/>
      <c r="AB4" s="717"/>
      <c r="AC4" s="717"/>
      <c r="AD4" s="717"/>
      <c r="AE4" s="718"/>
      <c r="AF4" s="718"/>
      <c r="AG4" s="718"/>
      <c r="AH4" s="718"/>
      <c r="AI4" s="711"/>
      <c r="AJ4" s="711"/>
    </row>
    <row r="5" spans="2:36" ht="12.75">
      <c r="B5" s="838"/>
      <c r="C5" s="834"/>
      <c r="D5" s="839"/>
      <c r="E5" s="838"/>
      <c r="F5" s="834"/>
      <c r="G5" s="836" t="s">
        <v>259</v>
      </c>
      <c r="H5" s="834"/>
      <c r="I5" s="835"/>
      <c r="J5" s="834"/>
      <c r="K5" s="836" t="s">
        <v>259</v>
      </c>
      <c r="L5" s="713"/>
      <c r="M5" s="719"/>
      <c r="O5" s="473" t="s">
        <v>185</v>
      </c>
      <c r="P5" s="720"/>
      <c r="S5" s="473" t="s">
        <v>185</v>
      </c>
      <c r="T5" s="713"/>
      <c r="U5" s="709"/>
      <c r="V5" s="717"/>
      <c r="W5" s="717"/>
      <c r="X5" s="717"/>
      <c r="Y5" s="717"/>
      <c r="Z5" s="717"/>
      <c r="AA5" s="717"/>
      <c r="AB5" s="717"/>
      <c r="AC5" s="717"/>
      <c r="AD5" s="717"/>
      <c r="AE5" s="718"/>
      <c r="AF5" s="718"/>
      <c r="AG5" s="718"/>
      <c r="AH5" s="718"/>
      <c r="AI5" s="711"/>
      <c r="AJ5" s="711"/>
    </row>
    <row r="6" spans="2:36" ht="12.75">
      <c r="B6" s="824"/>
      <c r="C6" s="716"/>
      <c r="D6" s="840"/>
      <c r="E6" s="824"/>
      <c r="F6" s="716"/>
      <c r="G6" s="837" t="s">
        <v>261</v>
      </c>
      <c r="H6" s="716"/>
      <c r="I6" s="714"/>
      <c r="J6" s="716"/>
      <c r="K6" s="837" t="s">
        <v>260</v>
      </c>
      <c r="L6" s="713"/>
      <c r="M6" s="715"/>
      <c r="O6" s="473" t="s">
        <v>186</v>
      </c>
      <c r="P6" s="720"/>
      <c r="Q6" s="715"/>
      <c r="S6" s="473" t="s">
        <v>187</v>
      </c>
      <c r="T6" s="713"/>
      <c r="U6" s="709"/>
      <c r="V6" s="709"/>
      <c r="W6" s="709"/>
      <c r="X6" s="709"/>
      <c r="Y6" s="709"/>
      <c r="Z6" s="709"/>
      <c r="AA6" s="709"/>
      <c r="AB6" s="709"/>
      <c r="AC6" s="709"/>
      <c r="AD6" s="709"/>
      <c r="AE6" s="711"/>
      <c r="AF6" s="711"/>
      <c r="AG6" s="711"/>
      <c r="AH6" s="711"/>
      <c r="AI6" s="711"/>
      <c r="AJ6" s="711"/>
    </row>
    <row r="7" spans="2:36" ht="12.75" hidden="1">
      <c r="B7" s="713"/>
      <c r="C7" s="713"/>
      <c r="D7" s="721"/>
      <c r="E7" s="721"/>
      <c r="F7" s="721"/>
      <c r="G7" s="721"/>
      <c r="H7" s="721"/>
      <c r="I7" s="722"/>
      <c r="J7" s="721"/>
      <c r="K7" s="721"/>
      <c r="L7" s="721"/>
      <c r="M7" s="721"/>
      <c r="N7" s="721"/>
      <c r="O7" s="721"/>
      <c r="P7" s="723"/>
      <c r="Q7" s="721"/>
      <c r="R7" s="721"/>
      <c r="S7" s="721"/>
      <c r="T7" s="713"/>
      <c r="U7" s="709"/>
      <c r="V7" s="709"/>
      <c r="W7" s="709"/>
      <c r="X7" s="709"/>
      <c r="Y7" s="709"/>
      <c r="Z7" s="709"/>
      <c r="AA7" s="709"/>
      <c r="AB7" s="709"/>
      <c r="AC7" s="709"/>
      <c r="AD7" s="709"/>
      <c r="AE7" s="711"/>
      <c r="AF7" s="711"/>
      <c r="AG7" s="711"/>
      <c r="AH7" s="711"/>
      <c r="AI7" s="711"/>
      <c r="AJ7" s="711"/>
    </row>
    <row r="8" spans="2:36" ht="12.75" hidden="1">
      <c r="B8" s="713"/>
      <c r="C8" s="713"/>
      <c r="D8" s="721"/>
      <c r="E8" s="721"/>
      <c r="F8" s="721"/>
      <c r="G8" s="721"/>
      <c r="H8" s="721"/>
      <c r="I8" s="722"/>
      <c r="J8" s="721"/>
      <c r="K8" s="721"/>
      <c r="L8" s="721"/>
      <c r="M8" s="721"/>
      <c r="N8" s="721"/>
      <c r="O8" s="721"/>
      <c r="P8" s="723"/>
      <c r="Q8" s="721"/>
      <c r="R8" s="721"/>
      <c r="S8" s="721"/>
      <c r="T8" s="713"/>
      <c r="U8" s="709"/>
      <c r="V8" s="709"/>
      <c r="W8" s="709"/>
      <c r="X8" s="709"/>
      <c r="Y8" s="709"/>
      <c r="Z8" s="709"/>
      <c r="AA8" s="709"/>
      <c r="AB8" s="709"/>
      <c r="AC8" s="709"/>
      <c r="AD8" s="709"/>
      <c r="AE8" s="711"/>
      <c r="AF8" s="711"/>
      <c r="AG8" s="711"/>
      <c r="AH8" s="711"/>
      <c r="AI8" s="711"/>
      <c r="AJ8" s="711"/>
    </row>
    <row r="9" spans="2:36" ht="12.75">
      <c r="B9" s="823" t="s">
        <v>188</v>
      </c>
      <c r="C9" s="762" t="s">
        <v>189</v>
      </c>
      <c r="D9" s="810"/>
      <c r="E9" s="841"/>
      <c r="F9" s="807"/>
      <c r="G9" s="807"/>
      <c r="H9" s="805"/>
      <c r="I9" s="806"/>
      <c r="J9" s="807"/>
      <c r="K9" s="807"/>
      <c r="L9" s="721"/>
      <c r="M9" s="721"/>
      <c r="N9" s="721"/>
      <c r="O9" s="721"/>
      <c r="P9" s="723"/>
      <c r="Q9" s="721"/>
      <c r="R9" s="721"/>
      <c r="S9" s="721"/>
      <c r="T9" s="724"/>
      <c r="U9" s="709"/>
      <c r="V9" s="709"/>
      <c r="W9" s="709"/>
      <c r="X9" s="709"/>
      <c r="Y9" s="709"/>
      <c r="Z9" s="709"/>
      <c r="AA9" s="709"/>
      <c r="AB9" s="709"/>
      <c r="AC9" s="709"/>
      <c r="AD9" s="709"/>
      <c r="AE9" s="711"/>
      <c r="AF9" s="711"/>
      <c r="AG9" s="711"/>
      <c r="AH9" s="711"/>
      <c r="AI9" s="711"/>
      <c r="AJ9" s="711"/>
    </row>
    <row r="10" spans="2:36" ht="12.75">
      <c r="B10" s="823"/>
      <c r="C10" s="716" t="s">
        <v>190</v>
      </c>
      <c r="D10" s="810"/>
      <c r="E10" s="842"/>
      <c r="F10" s="810"/>
      <c r="G10" s="809">
        <v>7991.68</v>
      </c>
      <c r="H10" s="723"/>
      <c r="I10" s="808"/>
      <c r="J10" s="810"/>
      <c r="K10" s="809">
        <v>10239.06</v>
      </c>
      <c r="L10" s="721"/>
      <c r="M10" s="726"/>
      <c r="N10" s="727"/>
      <c r="O10" s="726">
        <v>14362.05</v>
      </c>
      <c r="P10" s="728"/>
      <c r="Q10" s="726"/>
      <c r="R10" s="727"/>
      <c r="S10" s="726">
        <v>9168.15</v>
      </c>
      <c r="T10" s="724"/>
      <c r="U10" s="729"/>
      <c r="V10" s="709"/>
      <c r="W10" s="709"/>
      <c r="X10" s="709"/>
      <c r="Y10" s="730"/>
      <c r="Z10" s="730"/>
      <c r="AA10" s="730"/>
      <c r="AB10" s="730"/>
      <c r="AC10" s="709"/>
      <c r="AD10" s="730"/>
      <c r="AE10" s="711"/>
      <c r="AF10" s="711"/>
      <c r="AG10" s="711"/>
      <c r="AH10" s="711"/>
      <c r="AI10" s="711"/>
      <c r="AJ10" s="711"/>
    </row>
    <row r="11" spans="2:36" ht="12.75">
      <c r="B11" s="824"/>
      <c r="C11" s="716" t="s">
        <v>191</v>
      </c>
      <c r="D11" s="810"/>
      <c r="E11" s="842"/>
      <c r="F11" s="810"/>
      <c r="G11" s="810"/>
      <c r="H11" s="723"/>
      <c r="I11" s="808"/>
      <c r="J11" s="810"/>
      <c r="K11" s="810"/>
      <c r="L11" s="721"/>
      <c r="M11" s="726"/>
      <c r="N11" s="727"/>
      <c r="O11" s="726"/>
      <c r="P11" s="731"/>
      <c r="Q11" s="726"/>
      <c r="R11" s="727"/>
      <c r="S11" s="726"/>
      <c r="T11" s="724"/>
      <c r="U11" s="713"/>
      <c r="V11" s="709"/>
      <c r="W11" s="709"/>
      <c r="X11" s="709"/>
      <c r="Y11" s="730"/>
      <c r="Z11" s="730"/>
      <c r="AA11" s="730"/>
      <c r="AB11" s="730"/>
      <c r="AC11" s="709"/>
      <c r="AD11" s="730"/>
      <c r="AE11" s="711"/>
      <c r="AF11" s="711"/>
      <c r="AG11" s="711"/>
      <c r="AH11" s="711"/>
      <c r="AI11" s="711"/>
      <c r="AJ11" s="711"/>
    </row>
    <row r="12" spans="2:36" ht="12.75">
      <c r="B12" s="825"/>
      <c r="C12" s="732"/>
      <c r="D12" s="628" t="s">
        <v>119</v>
      </c>
      <c r="E12" s="843">
        <v>823.59</v>
      </c>
      <c r="F12" s="659"/>
      <c r="G12" s="659"/>
      <c r="H12" s="597"/>
      <c r="I12" s="731">
        <v>794.78</v>
      </c>
      <c r="J12" s="659"/>
      <c r="K12" s="811"/>
      <c r="L12" s="487"/>
      <c r="M12" s="726">
        <v>1027.96</v>
      </c>
      <c r="N12" s="727"/>
      <c r="O12" s="726"/>
      <c r="P12" s="731"/>
      <c r="Q12" s="726">
        <v>745.48</v>
      </c>
      <c r="R12" s="727"/>
      <c r="S12" s="726"/>
      <c r="T12" s="724"/>
      <c r="U12" s="713"/>
      <c r="V12" s="709"/>
      <c r="W12" s="709"/>
      <c r="X12" s="709"/>
      <c r="Y12" s="730"/>
      <c r="Z12" s="730"/>
      <c r="AA12" s="730"/>
      <c r="AB12" s="730"/>
      <c r="AC12" s="709"/>
      <c r="AD12" s="730"/>
      <c r="AE12" s="711"/>
      <c r="AF12" s="711"/>
      <c r="AG12" s="711"/>
      <c r="AH12" s="711"/>
      <c r="AI12" s="711"/>
      <c r="AJ12" s="711"/>
    </row>
    <row r="13" spans="2:36" ht="12.75">
      <c r="B13" s="825"/>
      <c r="C13" s="732"/>
      <c r="D13" s="628" t="s">
        <v>192</v>
      </c>
      <c r="E13" s="843">
        <v>12.7</v>
      </c>
      <c r="F13" s="659"/>
      <c r="G13" s="659"/>
      <c r="H13" s="597"/>
      <c r="I13" s="731">
        <v>64.84</v>
      </c>
      <c r="J13" s="659"/>
      <c r="K13" s="811"/>
      <c r="L13" s="487"/>
      <c r="M13" s="726"/>
      <c r="N13" s="727"/>
      <c r="O13" s="726"/>
      <c r="P13" s="731"/>
      <c r="Q13" s="726"/>
      <c r="R13" s="727"/>
      <c r="S13" s="726"/>
      <c r="T13" s="724"/>
      <c r="U13" s="713"/>
      <c r="V13" s="709"/>
      <c r="W13" s="709"/>
      <c r="X13" s="709"/>
      <c r="Y13" s="730"/>
      <c r="Z13" s="730"/>
      <c r="AA13" s="730"/>
      <c r="AB13" s="730"/>
      <c r="AC13" s="709"/>
      <c r="AD13" s="730"/>
      <c r="AE13" s="711"/>
      <c r="AF13" s="711"/>
      <c r="AG13" s="711"/>
      <c r="AH13" s="711"/>
      <c r="AI13" s="711"/>
      <c r="AJ13" s="711"/>
    </row>
    <row r="14" spans="2:36" ht="12.75">
      <c r="B14" s="825"/>
      <c r="C14" s="732"/>
      <c r="D14" s="659" t="s">
        <v>118</v>
      </c>
      <c r="E14" s="843">
        <v>29.09</v>
      </c>
      <c r="F14" s="659"/>
      <c r="G14" s="659"/>
      <c r="H14" s="597"/>
      <c r="I14" s="731">
        <v>28.57</v>
      </c>
      <c r="J14" s="659"/>
      <c r="K14" s="811"/>
      <c r="L14" s="487"/>
      <c r="M14" s="726">
        <v>68.12</v>
      </c>
      <c r="N14" s="727"/>
      <c r="O14" s="726"/>
      <c r="P14" s="731"/>
      <c r="Q14" s="726">
        <v>80.5</v>
      </c>
      <c r="R14" s="727"/>
      <c r="S14" s="726"/>
      <c r="T14" s="724"/>
      <c r="U14" s="729"/>
      <c r="V14" s="709"/>
      <c r="W14" s="709"/>
      <c r="X14" s="709"/>
      <c r="Y14" s="730"/>
      <c r="Z14" s="730"/>
      <c r="AA14" s="730"/>
      <c r="AB14" s="730"/>
      <c r="AC14" s="709"/>
      <c r="AD14" s="730"/>
      <c r="AE14" s="711"/>
      <c r="AF14" s="711"/>
      <c r="AG14" s="711"/>
      <c r="AH14" s="711"/>
      <c r="AI14" s="711"/>
      <c r="AJ14" s="711"/>
    </row>
    <row r="15" spans="2:36" ht="12.75">
      <c r="B15" s="825"/>
      <c r="C15" s="732"/>
      <c r="D15" s="659" t="s">
        <v>193</v>
      </c>
      <c r="E15" s="843">
        <v>-679.72</v>
      </c>
      <c r="F15" s="659"/>
      <c r="G15" s="659"/>
      <c r="H15" s="597"/>
      <c r="I15" s="731">
        <v>-769.89</v>
      </c>
      <c r="J15" s="659"/>
      <c r="K15" s="811"/>
      <c r="L15" s="487"/>
      <c r="M15" s="726">
        <v>-619.11</v>
      </c>
      <c r="N15" s="727"/>
      <c r="O15" s="726"/>
      <c r="P15" s="731"/>
      <c r="Q15" s="726">
        <v>-321.88</v>
      </c>
      <c r="R15" s="727"/>
      <c r="S15" s="726"/>
      <c r="T15" s="724"/>
      <c r="U15" s="729"/>
      <c r="V15" s="709"/>
      <c r="W15" s="709"/>
      <c r="X15" s="709"/>
      <c r="Y15" s="730"/>
      <c r="Z15" s="730"/>
      <c r="AA15" s="730"/>
      <c r="AB15" s="730"/>
      <c r="AC15" s="709"/>
      <c r="AD15" s="730"/>
      <c r="AE15" s="711"/>
      <c r="AF15" s="711"/>
      <c r="AG15" s="711"/>
      <c r="AH15" s="711"/>
      <c r="AI15" s="711"/>
      <c r="AJ15" s="711"/>
    </row>
    <row r="16" spans="2:36" ht="12.75">
      <c r="B16" s="825"/>
      <c r="C16" s="732"/>
      <c r="D16" s="628" t="s">
        <v>194</v>
      </c>
      <c r="E16" s="843">
        <v>-0.05</v>
      </c>
      <c r="F16" s="659"/>
      <c r="G16" s="659"/>
      <c r="H16" s="597"/>
      <c r="I16" s="731">
        <v>-8.31</v>
      </c>
      <c r="J16" s="659"/>
      <c r="K16" s="811"/>
      <c r="L16" s="487"/>
      <c r="M16" s="726">
        <v>-10.34</v>
      </c>
      <c r="N16" s="727"/>
      <c r="O16" s="726"/>
      <c r="P16" s="731"/>
      <c r="Q16" s="726">
        <v>-16.32</v>
      </c>
      <c r="R16" s="727"/>
      <c r="S16" s="726"/>
      <c r="T16" s="724"/>
      <c r="U16" s="729"/>
      <c r="V16" s="730"/>
      <c r="W16" s="709"/>
      <c r="X16" s="709"/>
      <c r="Y16" s="730"/>
      <c r="Z16" s="730"/>
      <c r="AA16" s="730"/>
      <c r="AB16" s="730"/>
      <c r="AC16" s="709"/>
      <c r="AD16" s="730"/>
      <c r="AE16" s="711"/>
      <c r="AF16" s="711"/>
      <c r="AG16" s="711"/>
      <c r="AH16" s="711"/>
      <c r="AI16" s="711"/>
      <c r="AJ16" s="711"/>
    </row>
    <row r="17" spans="2:36" ht="12.75">
      <c r="B17" s="824"/>
      <c r="C17" s="732"/>
      <c r="D17" s="826" t="s">
        <v>195</v>
      </c>
      <c r="E17" s="843">
        <v>36.53</v>
      </c>
      <c r="F17" s="659"/>
      <c r="G17" s="659"/>
      <c r="H17" s="597"/>
      <c r="I17" s="731">
        <v>30.58</v>
      </c>
      <c r="J17" s="659"/>
      <c r="K17" s="811"/>
      <c r="L17" s="487"/>
      <c r="M17" s="726">
        <v>27.18</v>
      </c>
      <c r="N17" s="727"/>
      <c r="O17" s="726"/>
      <c r="P17" s="731"/>
      <c r="Q17" s="726">
        <v>12.72</v>
      </c>
      <c r="R17" s="727"/>
      <c r="S17" s="726"/>
      <c r="T17" s="734"/>
      <c r="U17" s="721"/>
      <c r="V17" s="709"/>
      <c r="W17" s="709"/>
      <c r="X17" s="709"/>
      <c r="Y17" s="730"/>
      <c r="Z17" s="730"/>
      <c r="AA17" s="730"/>
      <c r="AB17" s="730"/>
      <c r="AC17" s="709"/>
      <c r="AD17" s="730"/>
      <c r="AE17" s="711"/>
      <c r="AF17" s="711"/>
      <c r="AG17" s="711"/>
      <c r="AH17" s="711"/>
      <c r="AI17" s="711"/>
      <c r="AJ17" s="711"/>
    </row>
    <row r="18" spans="2:36" ht="12.75" hidden="1">
      <c r="B18" s="825"/>
      <c r="C18" s="732"/>
      <c r="D18" s="628" t="s">
        <v>246</v>
      </c>
      <c r="E18" s="660">
        <v>0</v>
      </c>
      <c r="F18" s="659"/>
      <c r="G18" s="659"/>
      <c r="H18" s="597"/>
      <c r="I18" s="614">
        <v>0</v>
      </c>
      <c r="J18" s="659"/>
      <c r="K18" s="659"/>
      <c r="L18" s="489"/>
      <c r="M18" s="735">
        <v>-0.64</v>
      </c>
      <c r="N18" s="727"/>
      <c r="O18" s="726"/>
      <c r="P18" s="731"/>
      <c r="Q18" s="726">
        <v>-137.25</v>
      </c>
      <c r="R18" s="727"/>
      <c r="S18" s="726"/>
      <c r="T18" s="734"/>
      <c r="U18" s="721"/>
      <c r="V18" s="709"/>
      <c r="W18" s="709"/>
      <c r="X18" s="709"/>
      <c r="Y18" s="730"/>
      <c r="Z18" s="730"/>
      <c r="AA18" s="730"/>
      <c r="AB18" s="730"/>
      <c r="AC18" s="709"/>
      <c r="AD18" s="730"/>
      <c r="AE18" s="711"/>
      <c r="AF18" s="711"/>
      <c r="AG18" s="711"/>
      <c r="AH18" s="711"/>
      <c r="AI18" s="711"/>
      <c r="AJ18" s="711"/>
    </row>
    <row r="19" spans="2:36" ht="12.75">
      <c r="B19" s="825"/>
      <c r="C19" s="732"/>
      <c r="D19" s="628" t="s">
        <v>196</v>
      </c>
      <c r="E19" s="843">
        <v>10.92</v>
      </c>
      <c r="F19" s="659"/>
      <c r="G19" s="659"/>
      <c r="H19" s="597"/>
      <c r="I19" s="731">
        <v>12.41</v>
      </c>
      <c r="J19" s="659"/>
      <c r="K19" s="659"/>
      <c r="L19" s="487"/>
      <c r="M19" s="726">
        <v>23.06</v>
      </c>
      <c r="N19" s="727"/>
      <c r="O19" s="726"/>
      <c r="P19" s="731"/>
      <c r="Q19" s="726">
        <v>14.379999999999999</v>
      </c>
      <c r="R19" s="727"/>
      <c r="S19" s="726"/>
      <c r="T19" s="734"/>
      <c r="U19" s="727"/>
      <c r="V19" s="730"/>
      <c r="W19" s="709"/>
      <c r="X19" s="709"/>
      <c r="Y19" s="730"/>
      <c r="Z19" s="730"/>
      <c r="AA19" s="730"/>
      <c r="AB19" s="730"/>
      <c r="AC19" s="709"/>
      <c r="AD19" s="730"/>
      <c r="AE19" s="711"/>
      <c r="AF19" s="711"/>
      <c r="AG19" s="711"/>
      <c r="AH19" s="711"/>
      <c r="AI19" s="711"/>
      <c r="AJ19" s="711"/>
    </row>
    <row r="20" spans="2:36" ht="12.75">
      <c r="B20" s="825"/>
      <c r="C20" s="732"/>
      <c r="D20" s="628" t="s">
        <v>197</v>
      </c>
      <c r="E20" s="843">
        <v>32.58</v>
      </c>
      <c r="F20" s="659"/>
      <c r="G20" s="659"/>
      <c r="H20" s="597"/>
      <c r="I20" s="731">
        <v>-0.63</v>
      </c>
      <c r="J20" s="659"/>
      <c r="K20" s="659"/>
      <c r="L20" s="487"/>
      <c r="M20" s="726">
        <v>0.62</v>
      </c>
      <c r="N20" s="727"/>
      <c r="O20" s="726"/>
      <c r="P20" s="731"/>
      <c r="Q20" s="726">
        <v>2.7199999999999998</v>
      </c>
      <c r="R20" s="727"/>
      <c r="S20" s="726"/>
      <c r="T20" s="734"/>
      <c r="U20" s="727"/>
      <c r="V20" s="709"/>
      <c r="W20" s="709"/>
      <c r="X20" s="709"/>
      <c r="Y20" s="730"/>
      <c r="Z20" s="730"/>
      <c r="AA20" s="730"/>
      <c r="AB20" s="730"/>
      <c r="AC20" s="709"/>
      <c r="AD20" s="730"/>
      <c r="AE20" s="711"/>
      <c r="AF20" s="711"/>
      <c r="AG20" s="711"/>
      <c r="AH20" s="711"/>
      <c r="AI20" s="711"/>
      <c r="AJ20" s="711"/>
    </row>
    <row r="21" spans="2:36" ht="12.75" customHeight="1">
      <c r="B21" s="824"/>
      <c r="C21" s="732"/>
      <c r="D21" s="810" t="s">
        <v>238</v>
      </c>
      <c r="E21" s="843">
        <v>9.59</v>
      </c>
      <c r="F21" s="810"/>
      <c r="G21" s="810"/>
      <c r="H21" s="723"/>
      <c r="I21" s="614">
        <v>-5.43</v>
      </c>
      <c r="J21" s="810"/>
      <c r="K21" s="810"/>
      <c r="L21" s="721"/>
      <c r="M21" s="490"/>
      <c r="N21" s="727"/>
      <c r="O21" s="726"/>
      <c r="P21" s="731"/>
      <c r="Q21" s="726"/>
      <c r="R21" s="727"/>
      <c r="S21" s="726"/>
      <c r="T21" s="734"/>
      <c r="U21" s="721"/>
      <c r="V21" s="709"/>
      <c r="W21" s="709"/>
      <c r="X21" s="709"/>
      <c r="Y21" s="730"/>
      <c r="Z21" s="730"/>
      <c r="AA21" s="730"/>
      <c r="AB21" s="730"/>
      <c r="AC21" s="709"/>
      <c r="AD21" s="730"/>
      <c r="AE21" s="711"/>
      <c r="AF21" s="711"/>
      <c r="AG21" s="711"/>
      <c r="AH21" s="711"/>
      <c r="AI21" s="711"/>
      <c r="AJ21" s="711"/>
    </row>
    <row r="22" spans="2:36" ht="25.5" customHeight="1">
      <c r="B22" s="825"/>
      <c r="C22" s="732"/>
      <c r="D22" s="628" t="s">
        <v>198</v>
      </c>
      <c r="E22" s="843">
        <v>-749.53</v>
      </c>
      <c r="F22" s="810"/>
      <c r="G22" s="810"/>
      <c r="H22" s="723"/>
      <c r="I22" s="614">
        <v>-461.81</v>
      </c>
      <c r="J22" s="810"/>
      <c r="K22" s="810"/>
      <c r="L22" s="721"/>
      <c r="M22" s="490">
        <v>-29.53</v>
      </c>
      <c r="N22" s="727"/>
      <c r="O22" s="726"/>
      <c r="P22" s="731"/>
      <c r="Q22" s="490">
        <v>0</v>
      </c>
      <c r="R22" s="727"/>
      <c r="S22" s="726"/>
      <c r="T22" s="734"/>
      <c r="U22" s="736"/>
      <c r="V22" s="709"/>
      <c r="W22" s="709"/>
      <c r="X22" s="709"/>
      <c r="Y22" s="730"/>
      <c r="Z22" s="730"/>
      <c r="AA22" s="730"/>
      <c r="AB22" s="730"/>
      <c r="AC22" s="709"/>
      <c r="AD22" s="730"/>
      <c r="AE22" s="711"/>
      <c r="AF22" s="711"/>
      <c r="AG22" s="711"/>
      <c r="AH22" s="711"/>
      <c r="AI22" s="711"/>
      <c r="AJ22" s="711"/>
    </row>
    <row r="23" spans="2:36" ht="12.75">
      <c r="B23" s="824"/>
      <c r="C23" s="732"/>
      <c r="D23" s="628" t="s">
        <v>247</v>
      </c>
      <c r="E23" s="843">
        <v>7.01</v>
      </c>
      <c r="F23" s="810"/>
      <c r="G23" s="810"/>
      <c r="H23" s="723"/>
      <c r="I23" s="731">
        <v>-7.43</v>
      </c>
      <c r="J23" s="810"/>
      <c r="K23" s="810"/>
      <c r="L23" s="721"/>
      <c r="M23" s="726">
        <v>-8.57</v>
      </c>
      <c r="N23" s="727"/>
      <c r="O23" s="726"/>
      <c r="P23" s="731"/>
      <c r="Q23" s="726">
        <v>-12.32</v>
      </c>
      <c r="R23" s="727"/>
      <c r="S23" s="726"/>
      <c r="T23" s="734"/>
      <c r="U23" s="736"/>
      <c r="V23" s="709"/>
      <c r="W23" s="709"/>
      <c r="X23" s="709"/>
      <c r="Y23" s="730"/>
      <c r="Z23" s="730"/>
      <c r="AA23" s="730"/>
      <c r="AB23" s="730"/>
      <c r="AC23" s="709"/>
      <c r="AD23" s="730"/>
      <c r="AE23" s="711"/>
      <c r="AF23" s="711"/>
      <c r="AG23" s="711"/>
      <c r="AH23" s="711"/>
      <c r="AI23" s="711"/>
      <c r="AJ23" s="711"/>
    </row>
    <row r="24" spans="2:36" ht="12.75">
      <c r="B24" s="824"/>
      <c r="C24" s="732"/>
      <c r="D24" s="810" t="s">
        <v>248</v>
      </c>
      <c r="E24" s="843">
        <v>-4.66</v>
      </c>
      <c r="F24" s="810"/>
      <c r="G24" s="812">
        <v>-471.95</v>
      </c>
      <c r="H24" s="723"/>
      <c r="I24" s="614">
        <v>0</v>
      </c>
      <c r="J24" s="810"/>
      <c r="K24" s="812">
        <v>-322.32</v>
      </c>
      <c r="L24" s="737"/>
      <c r="M24" s="494">
        <v>15.13</v>
      </c>
      <c r="N24" s="727"/>
      <c r="O24" s="726"/>
      <c r="P24" s="731"/>
      <c r="Q24" s="490">
        <v>0</v>
      </c>
      <c r="R24" s="727"/>
      <c r="S24" s="726"/>
      <c r="T24" s="734"/>
      <c r="U24" s="738"/>
      <c r="V24" s="709"/>
      <c r="W24" s="709"/>
      <c r="X24" s="709"/>
      <c r="Y24" s="730"/>
      <c r="Z24" s="730"/>
      <c r="AA24" s="730"/>
      <c r="AB24" s="730"/>
      <c r="AC24" s="709"/>
      <c r="AD24" s="730"/>
      <c r="AE24" s="711"/>
      <c r="AF24" s="711"/>
      <c r="AG24" s="711"/>
      <c r="AH24" s="711"/>
      <c r="AI24" s="711"/>
      <c r="AJ24" s="711"/>
    </row>
    <row r="25" spans="2:36" ht="12.75">
      <c r="B25" s="824"/>
      <c r="C25" s="716" t="s">
        <v>199</v>
      </c>
      <c r="D25" s="810"/>
      <c r="E25" s="844"/>
      <c r="F25" s="810"/>
      <c r="G25" s="813">
        <v>7519.7300000000005</v>
      </c>
      <c r="H25" s="723"/>
      <c r="I25" s="739"/>
      <c r="J25" s="810"/>
      <c r="K25" s="813">
        <v>9916.74</v>
      </c>
      <c r="L25" s="721"/>
      <c r="M25" s="726"/>
      <c r="N25" s="727"/>
      <c r="O25" s="739" t="e">
        <v>#REF!</v>
      </c>
      <c r="P25" s="731"/>
      <c r="Q25" s="726"/>
      <c r="R25" s="727"/>
      <c r="S25" s="739" t="e">
        <v>#REF!</v>
      </c>
      <c r="T25" s="724"/>
      <c r="U25" s="709"/>
      <c r="V25" s="709"/>
      <c r="W25" s="709"/>
      <c r="X25" s="709"/>
      <c r="Y25" s="730"/>
      <c r="Z25" s="730"/>
      <c r="AA25" s="730"/>
      <c r="AB25" s="730"/>
      <c r="AC25" s="709"/>
      <c r="AD25" s="730"/>
      <c r="AE25" s="711"/>
      <c r="AF25" s="711"/>
      <c r="AG25" s="711"/>
      <c r="AH25" s="711"/>
      <c r="AI25" s="711"/>
      <c r="AJ25" s="711"/>
    </row>
    <row r="26" spans="2:36" ht="12.75">
      <c r="B26" s="824"/>
      <c r="C26" s="716" t="s">
        <v>191</v>
      </c>
      <c r="D26" s="810"/>
      <c r="E26" s="842"/>
      <c r="F26" s="810"/>
      <c r="G26" s="810"/>
      <c r="H26" s="723"/>
      <c r="I26" s="585"/>
      <c r="J26" s="810"/>
      <c r="K26" s="810"/>
      <c r="L26" s="721"/>
      <c r="M26" s="726"/>
      <c r="N26" s="727"/>
      <c r="O26" s="726"/>
      <c r="P26" s="731"/>
      <c r="Q26" s="726"/>
      <c r="R26" s="727"/>
      <c r="S26" s="726"/>
      <c r="T26" s="724"/>
      <c r="U26" s="709"/>
      <c r="V26" s="709"/>
      <c r="W26" s="709"/>
      <c r="X26" s="709"/>
      <c r="Y26" s="730"/>
      <c r="Z26" s="730"/>
      <c r="AA26" s="730"/>
      <c r="AB26" s="730"/>
      <c r="AC26" s="709"/>
      <c r="AD26" s="730"/>
      <c r="AE26" s="711"/>
      <c r="AF26" s="711"/>
      <c r="AG26" s="711"/>
      <c r="AH26" s="711"/>
      <c r="AI26" s="711"/>
      <c r="AJ26" s="711"/>
    </row>
    <row r="27" spans="2:36" ht="12.75">
      <c r="B27" s="824"/>
      <c r="C27" s="732"/>
      <c r="D27" s="827" t="s">
        <v>239</v>
      </c>
      <c r="E27" s="843">
        <v>-135.10000000000002</v>
      </c>
      <c r="F27" s="810"/>
      <c r="G27" s="810"/>
      <c r="H27" s="723"/>
      <c r="I27" s="731">
        <v>-64.17</v>
      </c>
      <c r="J27" s="810"/>
      <c r="K27" s="810"/>
      <c r="L27" s="721"/>
      <c r="M27" s="740">
        <v>558.5</v>
      </c>
      <c r="N27" s="727"/>
      <c r="O27" s="726"/>
      <c r="P27" s="731"/>
      <c r="Q27" s="740">
        <v>-357.022859384097</v>
      </c>
      <c r="R27" s="727"/>
      <c r="S27" s="726"/>
      <c r="T27" s="724"/>
      <c r="U27" s="709"/>
      <c r="V27" s="730"/>
      <c r="W27" s="709"/>
      <c r="X27" s="709"/>
      <c r="Y27" s="730"/>
      <c r="Z27" s="730"/>
      <c r="AA27" s="730"/>
      <c r="AB27" s="730"/>
      <c r="AC27" s="709"/>
      <c r="AD27" s="730"/>
      <c r="AE27" s="711"/>
      <c r="AF27" s="711"/>
      <c r="AG27" s="711"/>
      <c r="AH27" s="711"/>
      <c r="AI27" s="711"/>
      <c r="AJ27" s="711"/>
    </row>
    <row r="28" spans="2:36" ht="12.75">
      <c r="B28" s="824"/>
      <c r="C28" s="732"/>
      <c r="D28" s="810" t="s">
        <v>200</v>
      </c>
      <c r="E28" s="843">
        <v>-2007.31</v>
      </c>
      <c r="F28" s="810"/>
      <c r="G28" s="810"/>
      <c r="H28" s="723"/>
      <c r="I28" s="731">
        <v>-1446.92</v>
      </c>
      <c r="J28" s="810"/>
      <c r="K28" s="810"/>
      <c r="L28" s="721"/>
      <c r="M28" s="740">
        <v>-504.78</v>
      </c>
      <c r="N28" s="727"/>
      <c r="O28" s="726"/>
      <c r="P28" s="731"/>
      <c r="Q28" s="740">
        <v>-408.28999999999996</v>
      </c>
      <c r="R28" s="727"/>
      <c r="S28" s="726"/>
      <c r="T28" s="724"/>
      <c r="U28" s="709"/>
      <c r="V28" s="709"/>
      <c r="W28" s="709"/>
      <c r="X28" s="709"/>
      <c r="Y28" s="730"/>
      <c r="Z28" s="730"/>
      <c r="AA28" s="730"/>
      <c r="AB28" s="730"/>
      <c r="AC28" s="709"/>
      <c r="AD28" s="730"/>
      <c r="AE28" s="711"/>
      <c r="AF28" s="711"/>
      <c r="AG28" s="711"/>
      <c r="AH28" s="711"/>
      <c r="AI28" s="711"/>
      <c r="AJ28" s="711"/>
    </row>
    <row r="29" spans="2:36" ht="12.75">
      <c r="B29" s="824"/>
      <c r="C29" s="828"/>
      <c r="D29" s="829" t="s">
        <v>201</v>
      </c>
      <c r="E29" s="843">
        <v>763.32</v>
      </c>
      <c r="F29" s="810"/>
      <c r="G29" s="812">
        <v>-1379.0899999999997</v>
      </c>
      <c r="H29" s="723"/>
      <c r="I29" s="731">
        <v>67.86</v>
      </c>
      <c r="J29" s="810"/>
      <c r="K29" s="812">
        <v>-1443.2300000000002</v>
      </c>
      <c r="L29" s="721"/>
      <c r="M29" s="740">
        <v>-22.51</v>
      </c>
      <c r="N29" s="727"/>
      <c r="O29" s="726">
        <v>31.210000000000026</v>
      </c>
      <c r="P29" s="731"/>
      <c r="Q29" s="740">
        <v>192.7051218130077</v>
      </c>
      <c r="R29" s="727"/>
      <c r="S29" s="726">
        <v>-572.5977375710893</v>
      </c>
      <c r="T29" s="724"/>
      <c r="U29" s="709"/>
      <c r="V29" s="741"/>
      <c r="W29" s="742"/>
      <c r="X29" s="742"/>
      <c r="Y29" s="730"/>
      <c r="Z29" s="730"/>
      <c r="AA29" s="730"/>
      <c r="AB29" s="730"/>
      <c r="AC29" s="709"/>
      <c r="AD29" s="730"/>
      <c r="AE29" s="711"/>
      <c r="AF29" s="711"/>
      <c r="AG29" s="711"/>
      <c r="AH29" s="711"/>
      <c r="AI29" s="711"/>
      <c r="AJ29" s="711"/>
    </row>
    <row r="30" spans="2:36" ht="12.75">
      <c r="B30" s="824"/>
      <c r="C30" s="723" t="s">
        <v>202</v>
      </c>
      <c r="D30" s="810"/>
      <c r="E30" s="844"/>
      <c r="F30" s="810"/>
      <c r="G30" s="813">
        <v>6140.640000000001</v>
      </c>
      <c r="H30" s="723"/>
      <c r="I30" s="739"/>
      <c r="J30" s="821"/>
      <c r="K30" s="813">
        <v>8473.51</v>
      </c>
      <c r="L30" s="721"/>
      <c r="M30" s="739"/>
      <c r="N30" s="727"/>
      <c r="O30" s="739" t="e">
        <v>#REF!</v>
      </c>
      <c r="P30" s="731"/>
      <c r="Q30" s="739"/>
      <c r="R30" s="727"/>
      <c r="S30" s="739" t="e">
        <v>#REF!</v>
      </c>
      <c r="T30" s="724"/>
      <c r="U30" s="709"/>
      <c r="V30" s="709"/>
      <c r="W30" s="709"/>
      <c r="X30" s="709"/>
      <c r="Y30" s="730"/>
      <c r="Z30" s="730"/>
      <c r="AA30" s="730"/>
      <c r="AB30" s="730"/>
      <c r="AC30" s="709"/>
      <c r="AD30" s="730"/>
      <c r="AE30" s="711"/>
      <c r="AF30" s="711"/>
      <c r="AG30" s="711"/>
      <c r="AH30" s="711"/>
      <c r="AI30" s="711"/>
      <c r="AJ30" s="711"/>
    </row>
    <row r="31" spans="2:36" ht="12.75">
      <c r="B31" s="824"/>
      <c r="C31" s="732"/>
      <c r="D31" s="810" t="s">
        <v>203</v>
      </c>
      <c r="E31" s="842"/>
      <c r="F31" s="810"/>
      <c r="G31" s="814">
        <v>-1732.65</v>
      </c>
      <c r="H31" s="723"/>
      <c r="I31" s="808"/>
      <c r="J31" s="810"/>
      <c r="K31" s="814">
        <v>-2716.93</v>
      </c>
      <c r="L31" s="721"/>
      <c r="M31" s="726"/>
      <c r="N31" s="727"/>
      <c r="O31" s="743">
        <v>-4448.58</v>
      </c>
      <c r="P31" s="731"/>
      <c r="Q31" s="726"/>
      <c r="R31" s="727"/>
      <c r="S31" s="743">
        <v>-2415.3424530152656</v>
      </c>
      <c r="T31" s="724"/>
      <c r="U31" s="709"/>
      <c r="V31" s="709"/>
      <c r="W31" s="709"/>
      <c r="X31" s="709"/>
      <c r="Y31" s="730"/>
      <c r="Z31" s="730"/>
      <c r="AA31" s="730"/>
      <c r="AB31" s="730"/>
      <c r="AC31" s="709"/>
      <c r="AD31" s="730"/>
      <c r="AE31" s="711"/>
      <c r="AF31" s="711"/>
      <c r="AG31" s="711"/>
      <c r="AH31" s="711"/>
      <c r="AI31" s="711"/>
      <c r="AJ31" s="711"/>
    </row>
    <row r="32" spans="2:36" ht="14.25" customHeight="1">
      <c r="B32" s="824"/>
      <c r="C32" s="830" t="s">
        <v>256</v>
      </c>
      <c r="D32" s="810"/>
      <c r="E32" s="842"/>
      <c r="F32" s="810"/>
      <c r="G32" s="815">
        <v>4407.990000000002</v>
      </c>
      <c r="H32" s="723"/>
      <c r="I32" s="808"/>
      <c r="J32" s="810"/>
      <c r="K32" s="815">
        <v>5756.58</v>
      </c>
      <c r="L32" s="721"/>
      <c r="M32" s="726"/>
      <c r="N32" s="727"/>
      <c r="O32" s="744" t="e">
        <v>#REF!</v>
      </c>
      <c r="P32" s="731"/>
      <c r="Q32" s="726"/>
      <c r="R32" s="727"/>
      <c r="S32" s="744" t="e">
        <v>#REF!</v>
      </c>
      <c r="T32" s="724"/>
      <c r="U32" s="745"/>
      <c r="V32" s="709"/>
      <c r="W32" s="709"/>
      <c r="X32" s="745"/>
      <c r="Y32" s="730"/>
      <c r="Z32" s="730"/>
      <c r="AA32" s="730"/>
      <c r="AB32" s="730"/>
      <c r="AC32" s="709"/>
      <c r="AD32" s="730"/>
      <c r="AE32" s="711"/>
      <c r="AF32" s="711"/>
      <c r="AG32" s="711"/>
      <c r="AH32" s="711"/>
      <c r="AI32" s="711"/>
      <c r="AJ32" s="711"/>
    </row>
    <row r="33" spans="2:36" ht="5.25" customHeight="1">
      <c r="B33" s="824"/>
      <c r="C33" s="762"/>
      <c r="D33" s="810"/>
      <c r="E33" s="842"/>
      <c r="F33" s="810"/>
      <c r="G33" s="810"/>
      <c r="H33" s="723"/>
      <c r="I33" s="808"/>
      <c r="J33" s="810"/>
      <c r="K33" s="810"/>
      <c r="L33" s="721"/>
      <c r="M33" s="726"/>
      <c r="N33" s="727"/>
      <c r="O33" s="746"/>
      <c r="P33" s="747"/>
      <c r="Q33" s="726"/>
      <c r="R33" s="727"/>
      <c r="S33" s="746"/>
      <c r="T33" s="724"/>
      <c r="U33" s="709"/>
      <c r="V33" s="709"/>
      <c r="W33" s="709"/>
      <c r="X33" s="709"/>
      <c r="Y33" s="730"/>
      <c r="Z33" s="730"/>
      <c r="AA33" s="730"/>
      <c r="AB33" s="730"/>
      <c r="AC33" s="709"/>
      <c r="AD33" s="730"/>
      <c r="AE33" s="711"/>
      <c r="AF33" s="711"/>
      <c r="AG33" s="711"/>
      <c r="AH33" s="711"/>
      <c r="AI33" s="711"/>
      <c r="AJ33" s="711"/>
    </row>
    <row r="34" spans="2:36" ht="12.75">
      <c r="B34" s="823" t="s">
        <v>204</v>
      </c>
      <c r="C34" s="762" t="s">
        <v>205</v>
      </c>
      <c r="D34" s="810"/>
      <c r="E34" s="842"/>
      <c r="F34" s="810"/>
      <c r="G34" s="810"/>
      <c r="H34" s="723"/>
      <c r="I34" s="808"/>
      <c r="J34" s="810"/>
      <c r="K34" s="810"/>
      <c r="L34" s="721"/>
      <c r="M34" s="726"/>
      <c r="N34" s="727"/>
      <c r="O34" s="726"/>
      <c r="P34" s="731"/>
      <c r="Q34" s="726"/>
      <c r="R34" s="727"/>
      <c r="S34" s="726"/>
      <c r="T34" s="724"/>
      <c r="U34" s="709"/>
      <c r="V34" s="709"/>
      <c r="W34" s="709"/>
      <c r="X34" s="709"/>
      <c r="Y34" s="730"/>
      <c r="Z34" s="730"/>
      <c r="AA34" s="730"/>
      <c r="AB34" s="730"/>
      <c r="AC34" s="709"/>
      <c r="AD34" s="730"/>
      <c r="AE34" s="711"/>
      <c r="AF34" s="711"/>
      <c r="AG34" s="711"/>
      <c r="AH34" s="711"/>
      <c r="AI34" s="711"/>
      <c r="AJ34" s="711"/>
    </row>
    <row r="35" spans="2:36" ht="12.75">
      <c r="B35" s="824"/>
      <c r="C35" s="716"/>
      <c r="D35" s="628" t="s">
        <v>249</v>
      </c>
      <c r="E35" s="843">
        <v>-887.25</v>
      </c>
      <c r="F35" s="810"/>
      <c r="G35" s="810"/>
      <c r="H35" s="723"/>
      <c r="I35" s="731">
        <v>-1251.6</v>
      </c>
      <c r="J35" s="810"/>
      <c r="K35" s="810"/>
      <c r="L35" s="721"/>
      <c r="M35" s="726">
        <v>-3300.06</v>
      </c>
      <c r="N35" s="727"/>
      <c r="O35" s="726"/>
      <c r="P35" s="731"/>
      <c r="Q35" s="726">
        <v>-2467.8399999999997</v>
      </c>
      <c r="R35" s="727"/>
      <c r="S35" s="726"/>
      <c r="T35" s="724"/>
      <c r="U35" s="729"/>
      <c r="V35" s="709"/>
      <c r="W35" s="709"/>
      <c r="X35" s="709"/>
      <c r="Y35" s="730"/>
      <c r="Z35" s="730"/>
      <c r="AA35" s="730"/>
      <c r="AB35" s="730"/>
      <c r="AC35" s="709"/>
      <c r="AD35" s="730"/>
      <c r="AE35" s="711"/>
      <c r="AF35" s="711"/>
      <c r="AG35" s="711"/>
      <c r="AH35" s="711"/>
      <c r="AI35" s="711"/>
      <c r="AJ35" s="711"/>
    </row>
    <row r="36" spans="2:36" ht="12.75">
      <c r="B36" s="824"/>
      <c r="C36" s="716"/>
      <c r="D36" s="628" t="s">
        <v>250</v>
      </c>
      <c r="E36" s="843">
        <v>3.76</v>
      </c>
      <c r="F36" s="810"/>
      <c r="G36" s="810"/>
      <c r="H36" s="723"/>
      <c r="I36" s="731">
        <v>19.78</v>
      </c>
      <c r="J36" s="810"/>
      <c r="K36" s="810"/>
      <c r="L36" s="721"/>
      <c r="M36" s="726">
        <v>8.73</v>
      </c>
      <c r="N36" s="727"/>
      <c r="O36" s="726"/>
      <c r="P36" s="731"/>
      <c r="Q36" s="726">
        <v>58.870000000000005</v>
      </c>
      <c r="R36" s="727"/>
      <c r="S36" s="726"/>
      <c r="T36" s="724"/>
      <c r="U36" s="730"/>
      <c r="V36" s="709"/>
      <c r="W36" s="709"/>
      <c r="X36" s="709"/>
      <c r="Y36" s="730"/>
      <c r="Z36" s="730"/>
      <c r="AA36" s="730"/>
      <c r="AB36" s="730"/>
      <c r="AC36" s="709"/>
      <c r="AD36" s="730"/>
      <c r="AE36" s="711"/>
      <c r="AF36" s="711"/>
      <c r="AG36" s="711"/>
      <c r="AH36" s="711"/>
      <c r="AI36" s="711"/>
      <c r="AJ36" s="711"/>
    </row>
    <row r="37" spans="2:36" ht="12.75">
      <c r="B37" s="824"/>
      <c r="C37" s="716"/>
      <c r="D37" s="628" t="s">
        <v>206</v>
      </c>
      <c r="E37" s="843">
        <v>-30649.27</v>
      </c>
      <c r="F37" s="810"/>
      <c r="G37" s="810"/>
      <c r="H37" s="723"/>
      <c r="I37" s="731">
        <v>-41309.42</v>
      </c>
      <c r="J37" s="810"/>
      <c r="K37" s="810"/>
      <c r="L37" s="721"/>
      <c r="M37" s="726">
        <v>-98741.55</v>
      </c>
      <c r="N37" s="727"/>
      <c r="O37" s="726"/>
      <c r="P37" s="731"/>
      <c r="Q37" s="726">
        <v>-54258.22</v>
      </c>
      <c r="R37" s="727"/>
      <c r="S37" s="726"/>
      <c r="T37" s="724"/>
      <c r="U37" s="709"/>
      <c r="V37" s="709"/>
      <c r="W37" s="709"/>
      <c r="X37" s="709"/>
      <c r="Y37" s="730"/>
      <c r="Z37" s="730"/>
      <c r="AA37" s="730"/>
      <c r="AB37" s="730"/>
      <c r="AC37" s="709"/>
      <c r="AD37" s="730"/>
      <c r="AE37" s="711"/>
      <c r="AF37" s="711"/>
      <c r="AG37" s="711"/>
      <c r="AH37" s="711"/>
      <c r="AI37" s="711"/>
      <c r="AJ37" s="711"/>
    </row>
    <row r="38" spans="2:36" ht="12.75">
      <c r="B38" s="824"/>
      <c r="C38" s="716"/>
      <c r="D38" s="628" t="s">
        <v>207</v>
      </c>
      <c r="E38" s="843">
        <v>34567.72</v>
      </c>
      <c r="F38" s="810"/>
      <c r="G38" s="810"/>
      <c r="H38" s="723"/>
      <c r="I38" s="731">
        <v>41040.98</v>
      </c>
      <c r="J38" s="810"/>
      <c r="K38" s="810"/>
      <c r="L38" s="721"/>
      <c r="M38" s="726">
        <v>99655.95</v>
      </c>
      <c r="N38" s="727"/>
      <c r="O38" s="726"/>
      <c r="P38" s="731"/>
      <c r="Q38" s="726">
        <v>53714.670000000006</v>
      </c>
      <c r="R38" s="727"/>
      <c r="S38" s="726"/>
      <c r="T38" s="724"/>
      <c r="U38" s="748"/>
      <c r="V38" s="709"/>
      <c r="W38" s="709"/>
      <c r="X38" s="709"/>
      <c r="Y38" s="730"/>
      <c r="Z38" s="730"/>
      <c r="AA38" s="730"/>
      <c r="AB38" s="730"/>
      <c r="AC38" s="709"/>
      <c r="AD38" s="730"/>
      <c r="AE38" s="711"/>
      <c r="AF38" s="711"/>
      <c r="AG38" s="711"/>
      <c r="AH38" s="711"/>
      <c r="AI38" s="711"/>
      <c r="AJ38" s="711"/>
    </row>
    <row r="39" spans="2:36" ht="12.75">
      <c r="B39" s="824"/>
      <c r="C39" s="716"/>
      <c r="D39" s="628" t="s">
        <v>265</v>
      </c>
      <c r="E39" s="843">
        <v>-1.87</v>
      </c>
      <c r="F39" s="810"/>
      <c r="G39" s="810"/>
      <c r="H39" s="723"/>
      <c r="I39" s="816">
        <v>0</v>
      </c>
      <c r="J39" s="810"/>
      <c r="K39" s="810"/>
      <c r="L39" s="721"/>
      <c r="M39" s="726"/>
      <c r="N39" s="727"/>
      <c r="O39" s="726"/>
      <c r="P39" s="731"/>
      <c r="Q39" s="726"/>
      <c r="R39" s="727"/>
      <c r="S39" s="726"/>
      <c r="T39" s="724"/>
      <c r="U39" s="748"/>
      <c r="V39" s="709"/>
      <c r="W39" s="709"/>
      <c r="X39" s="709"/>
      <c r="Y39" s="730"/>
      <c r="Z39" s="730"/>
      <c r="AA39" s="730"/>
      <c r="AB39" s="730"/>
      <c r="AC39" s="709"/>
      <c r="AD39" s="730"/>
      <c r="AE39" s="711"/>
      <c r="AF39" s="711"/>
      <c r="AG39" s="711"/>
      <c r="AH39" s="711"/>
      <c r="AI39" s="711"/>
      <c r="AJ39" s="711"/>
    </row>
    <row r="40" spans="2:36" ht="12.75">
      <c r="B40" s="824"/>
      <c r="C40" s="716"/>
      <c r="D40" s="628" t="s">
        <v>251</v>
      </c>
      <c r="E40" s="843">
        <v>-88.64</v>
      </c>
      <c r="F40" s="810"/>
      <c r="G40" s="810"/>
      <c r="H40" s="723"/>
      <c r="I40" s="731">
        <v>-774.11</v>
      </c>
      <c r="J40" s="810"/>
      <c r="K40" s="810"/>
      <c r="L40" s="721"/>
      <c r="M40" s="506">
        <v>0</v>
      </c>
      <c r="N40" s="727"/>
      <c r="O40" s="726"/>
      <c r="P40" s="731"/>
      <c r="Q40" s="506">
        <v>-10.46</v>
      </c>
      <c r="R40" s="727"/>
      <c r="S40" s="726"/>
      <c r="T40" s="724"/>
      <c r="U40" s="709"/>
      <c r="V40" s="709"/>
      <c r="W40" s="709"/>
      <c r="X40" s="709"/>
      <c r="Y40" s="730"/>
      <c r="Z40" s="730"/>
      <c r="AA40" s="730"/>
      <c r="AB40" s="730"/>
      <c r="AC40" s="709"/>
      <c r="AD40" s="730"/>
      <c r="AE40" s="711"/>
      <c r="AF40" s="711"/>
      <c r="AG40" s="711"/>
      <c r="AH40" s="711"/>
      <c r="AI40" s="711"/>
      <c r="AJ40" s="711"/>
    </row>
    <row r="41" spans="2:36" ht="12.75">
      <c r="B41" s="824"/>
      <c r="C41" s="716"/>
      <c r="D41" s="628" t="s">
        <v>252</v>
      </c>
      <c r="E41" s="843">
        <v>1480.1</v>
      </c>
      <c r="F41" s="810"/>
      <c r="G41" s="810"/>
      <c r="H41" s="723"/>
      <c r="I41" s="731">
        <v>1767.63</v>
      </c>
      <c r="J41" s="810"/>
      <c r="K41" s="810"/>
      <c r="L41" s="737"/>
      <c r="M41" s="750">
        <v>2.1</v>
      </c>
      <c r="N41" s="727"/>
      <c r="O41" s="726"/>
      <c r="P41" s="731"/>
      <c r="Q41" s="749">
        <v>164.61</v>
      </c>
      <c r="R41" s="727"/>
      <c r="S41" s="726"/>
      <c r="T41" s="724"/>
      <c r="U41" s="709"/>
      <c r="V41" s="709"/>
      <c r="W41" s="709"/>
      <c r="X41" s="709"/>
      <c r="Y41" s="730"/>
      <c r="Z41" s="730"/>
      <c r="AA41" s="730"/>
      <c r="AB41" s="730">
        <v>164.61</v>
      </c>
      <c r="AC41" s="709"/>
      <c r="AD41" s="730">
        <v>0</v>
      </c>
      <c r="AE41" s="711"/>
      <c r="AF41" s="711"/>
      <c r="AG41" s="711"/>
      <c r="AH41" s="711"/>
      <c r="AI41" s="711"/>
      <c r="AJ41" s="711"/>
    </row>
    <row r="42" spans="2:36" ht="12.75">
      <c r="B42" s="824"/>
      <c r="C42" s="716"/>
      <c r="D42" s="810" t="s">
        <v>279</v>
      </c>
      <c r="E42" s="660">
        <v>-2205.6</v>
      </c>
      <c r="F42" s="810"/>
      <c r="G42" s="810"/>
      <c r="H42" s="723"/>
      <c r="I42" s="816">
        <v>0</v>
      </c>
      <c r="J42" s="810"/>
      <c r="K42" s="810"/>
      <c r="L42" s="737"/>
      <c r="M42" s="750"/>
      <c r="N42" s="727"/>
      <c r="O42" s="726"/>
      <c r="P42" s="731"/>
      <c r="Q42" s="749"/>
      <c r="R42" s="727"/>
      <c r="S42" s="726"/>
      <c r="T42" s="724"/>
      <c r="U42" s="709"/>
      <c r="V42" s="709"/>
      <c r="W42" s="709"/>
      <c r="X42" s="709"/>
      <c r="Y42" s="730"/>
      <c r="Z42" s="730"/>
      <c r="AA42" s="730"/>
      <c r="AB42" s="730"/>
      <c r="AC42" s="709"/>
      <c r="AD42" s="730"/>
      <c r="AE42" s="711"/>
      <c r="AF42" s="711"/>
      <c r="AG42" s="711"/>
      <c r="AH42" s="711"/>
      <c r="AI42" s="711"/>
      <c r="AJ42" s="711"/>
    </row>
    <row r="43" spans="2:36" ht="12.75">
      <c r="B43" s="824"/>
      <c r="C43" s="716"/>
      <c r="D43" s="810" t="s">
        <v>273</v>
      </c>
      <c r="E43" s="843">
        <v>7.18</v>
      </c>
      <c r="F43" s="810"/>
      <c r="G43" s="810"/>
      <c r="H43" s="723"/>
      <c r="I43" s="731">
        <v>8.34</v>
      </c>
      <c r="J43" s="810"/>
      <c r="K43" s="810"/>
      <c r="L43" s="737"/>
      <c r="M43" s="735">
        <v>2.27</v>
      </c>
      <c r="N43" s="727"/>
      <c r="O43" s="726"/>
      <c r="P43" s="731"/>
      <c r="Q43" s="726">
        <v>2.01</v>
      </c>
      <c r="R43" s="727"/>
      <c r="S43" s="726"/>
      <c r="T43" s="724"/>
      <c r="U43" s="709"/>
      <c r="V43" s="751"/>
      <c r="W43" s="709"/>
      <c r="X43" s="709"/>
      <c r="Y43" s="730"/>
      <c r="Z43" s="730"/>
      <c r="AA43" s="730"/>
      <c r="AB43" s="730"/>
      <c r="AC43" s="709"/>
      <c r="AD43" s="730"/>
      <c r="AE43" s="711"/>
      <c r="AF43" s="711"/>
      <c r="AG43" s="711"/>
      <c r="AH43" s="711"/>
      <c r="AI43" s="711"/>
      <c r="AJ43" s="711"/>
    </row>
    <row r="44" spans="2:36" ht="12.75">
      <c r="B44" s="824"/>
      <c r="C44" s="716"/>
      <c r="D44" s="628" t="s">
        <v>210</v>
      </c>
      <c r="E44" s="843">
        <v>0.05</v>
      </c>
      <c r="F44" s="810"/>
      <c r="G44" s="810"/>
      <c r="H44" s="723"/>
      <c r="I44" s="731">
        <v>8.31</v>
      </c>
      <c r="J44" s="810"/>
      <c r="K44" s="810"/>
      <c r="L44" s="737"/>
      <c r="M44" s="735"/>
      <c r="N44" s="727"/>
      <c r="O44" s="726"/>
      <c r="P44" s="731"/>
      <c r="Q44" s="726"/>
      <c r="R44" s="727"/>
      <c r="S44" s="726"/>
      <c r="T44" s="724"/>
      <c r="U44" s="709"/>
      <c r="V44" s="751"/>
      <c r="W44" s="709"/>
      <c r="X44" s="709"/>
      <c r="Y44" s="730"/>
      <c r="Z44" s="730"/>
      <c r="AA44" s="730"/>
      <c r="AB44" s="730"/>
      <c r="AC44" s="709"/>
      <c r="AD44" s="730"/>
      <c r="AE44" s="711"/>
      <c r="AF44" s="711"/>
      <c r="AG44" s="711"/>
      <c r="AH44" s="711"/>
      <c r="AI44" s="711"/>
      <c r="AJ44" s="711"/>
    </row>
    <row r="45" spans="2:36" ht="12.75">
      <c r="B45" s="824"/>
      <c r="C45" s="716"/>
      <c r="D45" s="628" t="s">
        <v>211</v>
      </c>
      <c r="E45" s="843">
        <v>743.8</v>
      </c>
      <c r="F45" s="810"/>
      <c r="G45" s="810"/>
      <c r="H45" s="723"/>
      <c r="I45" s="731">
        <v>768.18</v>
      </c>
      <c r="J45" s="810"/>
      <c r="K45" s="810"/>
      <c r="L45" s="721"/>
      <c r="M45" s="726">
        <v>559.09</v>
      </c>
      <c r="N45" s="727"/>
      <c r="O45" s="726"/>
      <c r="P45" s="731"/>
      <c r="Q45" s="726">
        <v>302.01</v>
      </c>
      <c r="R45" s="727"/>
      <c r="S45" s="726"/>
      <c r="T45" s="724"/>
      <c r="U45" s="709"/>
      <c r="V45" s="709"/>
      <c r="W45" s="709"/>
      <c r="X45" s="709"/>
      <c r="Y45" s="730"/>
      <c r="Z45" s="730"/>
      <c r="AA45" s="730"/>
      <c r="AB45" s="730"/>
      <c r="AC45" s="709"/>
      <c r="AD45" s="730"/>
      <c r="AE45" s="711"/>
      <c r="AF45" s="711"/>
      <c r="AG45" s="711"/>
      <c r="AH45" s="711"/>
      <c r="AI45" s="711"/>
      <c r="AJ45" s="711"/>
    </row>
    <row r="46" spans="2:36" ht="25.5">
      <c r="B46" s="824"/>
      <c r="C46" s="716"/>
      <c r="D46" s="628" t="s">
        <v>240</v>
      </c>
      <c r="E46" s="843">
        <v>-3238.72</v>
      </c>
      <c r="F46" s="628"/>
      <c r="G46" s="628"/>
      <c r="H46" s="564"/>
      <c r="I46" s="731">
        <v>-1392.2</v>
      </c>
      <c r="J46" s="628"/>
      <c r="K46" s="628"/>
      <c r="L46" s="486"/>
      <c r="M46" s="726">
        <v>-7395.17</v>
      </c>
      <c r="N46" s="727"/>
      <c r="O46" s="726"/>
      <c r="P46" s="731"/>
      <c r="Q46" s="726">
        <v>-2641.13</v>
      </c>
      <c r="R46" s="727"/>
      <c r="S46" s="726"/>
      <c r="T46" s="724"/>
      <c r="U46" s="709"/>
      <c r="V46" s="709"/>
      <c r="W46" s="709"/>
      <c r="X46" s="709"/>
      <c r="Y46" s="730"/>
      <c r="Z46" s="730"/>
      <c r="AA46" s="730"/>
      <c r="AB46" s="730"/>
      <c r="AC46" s="709"/>
      <c r="AD46" s="730"/>
      <c r="AE46" s="711"/>
      <c r="AF46" s="711"/>
      <c r="AG46" s="711"/>
      <c r="AH46" s="711"/>
      <c r="AI46" s="711"/>
      <c r="AJ46" s="711"/>
    </row>
    <row r="47" spans="2:36" ht="12.75">
      <c r="B47" s="824"/>
      <c r="C47" s="716"/>
      <c r="D47" s="659" t="s">
        <v>241</v>
      </c>
      <c r="E47" s="843">
        <v>6415.67</v>
      </c>
      <c r="F47" s="628"/>
      <c r="G47" s="628"/>
      <c r="H47" s="564"/>
      <c r="I47" s="731">
        <v>3269.7</v>
      </c>
      <c r="J47" s="628"/>
      <c r="K47" s="628"/>
      <c r="L47" s="486"/>
      <c r="M47" s="726">
        <v>2914.15</v>
      </c>
      <c r="N47" s="727"/>
      <c r="O47" s="726"/>
      <c r="P47" s="731"/>
      <c r="Q47" s="726">
        <v>2215.12</v>
      </c>
      <c r="R47" s="727"/>
      <c r="S47" s="726"/>
      <c r="T47" s="724"/>
      <c r="U47" s="709"/>
      <c r="V47" s="709"/>
      <c r="W47" s="709"/>
      <c r="X47" s="709"/>
      <c r="Y47" s="730"/>
      <c r="Z47" s="730"/>
      <c r="AA47" s="730"/>
      <c r="AB47" s="730"/>
      <c r="AC47" s="709"/>
      <c r="AD47" s="730"/>
      <c r="AE47" s="711"/>
      <c r="AF47" s="711"/>
      <c r="AG47" s="711"/>
      <c r="AH47" s="711"/>
      <c r="AI47" s="711"/>
      <c r="AJ47" s="711"/>
    </row>
    <row r="48" spans="2:36" ht="12.75">
      <c r="B48" s="824"/>
      <c r="C48" s="716"/>
      <c r="D48" s="628" t="s">
        <v>212</v>
      </c>
      <c r="E48" s="843">
        <v>-39.22</v>
      </c>
      <c r="F48" s="628"/>
      <c r="G48" s="628"/>
      <c r="H48" s="564"/>
      <c r="I48" s="614">
        <v>-675.53</v>
      </c>
      <c r="J48" s="628"/>
      <c r="K48" s="628"/>
      <c r="L48" s="486"/>
      <c r="M48" s="490">
        <v>750</v>
      </c>
      <c r="N48" s="727"/>
      <c r="O48" s="726"/>
      <c r="P48" s="731"/>
      <c r="Q48" s="490"/>
      <c r="R48" s="727"/>
      <c r="S48" s="726"/>
      <c r="T48" s="724"/>
      <c r="U48" s="709"/>
      <c r="V48" s="709"/>
      <c r="W48" s="709"/>
      <c r="X48" s="709"/>
      <c r="Y48" s="730"/>
      <c r="Z48" s="730"/>
      <c r="AA48" s="730"/>
      <c r="AB48" s="730"/>
      <c r="AC48" s="709"/>
      <c r="AD48" s="730"/>
      <c r="AE48" s="711"/>
      <c r="AF48" s="711"/>
      <c r="AG48" s="711"/>
      <c r="AH48" s="711"/>
      <c r="AI48" s="711"/>
      <c r="AJ48" s="711"/>
    </row>
    <row r="49" spans="2:36" ht="25.5">
      <c r="B49" s="824"/>
      <c r="C49" s="716"/>
      <c r="D49" s="628" t="s">
        <v>213</v>
      </c>
      <c r="E49" s="843">
        <v>427</v>
      </c>
      <c r="F49" s="628"/>
      <c r="G49" s="628"/>
      <c r="H49" s="564"/>
      <c r="I49" s="614">
        <v>699.15</v>
      </c>
      <c r="J49" s="628"/>
      <c r="K49" s="628"/>
      <c r="L49" s="486"/>
      <c r="M49" s="490"/>
      <c r="N49" s="727"/>
      <c r="O49" s="726"/>
      <c r="P49" s="731"/>
      <c r="Q49" s="490"/>
      <c r="R49" s="727"/>
      <c r="S49" s="726"/>
      <c r="T49" s="724"/>
      <c r="U49" s="709"/>
      <c r="V49" s="709"/>
      <c r="W49" s="709"/>
      <c r="X49" s="709"/>
      <c r="Y49" s="730"/>
      <c r="Z49" s="730"/>
      <c r="AA49" s="730"/>
      <c r="AB49" s="730"/>
      <c r="AC49" s="709"/>
      <c r="AD49" s="730"/>
      <c r="AE49" s="711"/>
      <c r="AF49" s="711"/>
      <c r="AG49" s="711"/>
      <c r="AH49" s="711"/>
      <c r="AI49" s="711"/>
      <c r="AJ49" s="711"/>
    </row>
    <row r="50" spans="2:36" ht="12.75">
      <c r="B50" s="824"/>
      <c r="C50" s="716"/>
      <c r="D50" s="628" t="s">
        <v>214</v>
      </c>
      <c r="E50" s="660">
        <v>-1.02</v>
      </c>
      <c r="F50" s="628"/>
      <c r="G50" s="628"/>
      <c r="H50" s="564"/>
      <c r="I50" s="614">
        <v>-2.94</v>
      </c>
      <c r="J50" s="628"/>
      <c r="K50" s="628"/>
      <c r="L50" s="486"/>
      <c r="M50" s="490">
        <v>0</v>
      </c>
      <c r="N50" s="727"/>
      <c r="O50" s="726"/>
      <c r="P50" s="731"/>
      <c r="Q50" s="490">
        <v>0</v>
      </c>
      <c r="R50" s="727"/>
      <c r="S50" s="726"/>
      <c r="T50" s="724"/>
      <c r="U50" s="709"/>
      <c r="V50" s="709"/>
      <c r="W50" s="709"/>
      <c r="X50" s="709"/>
      <c r="Y50" s="730"/>
      <c r="Z50" s="730"/>
      <c r="AA50" s="730"/>
      <c r="AB50" s="730"/>
      <c r="AC50" s="709"/>
      <c r="AD50" s="730"/>
      <c r="AE50" s="711"/>
      <c r="AF50" s="711"/>
      <c r="AG50" s="711"/>
      <c r="AH50" s="711"/>
      <c r="AI50" s="711"/>
      <c r="AJ50" s="711"/>
    </row>
    <row r="51" spans="2:36" ht="12.75" hidden="1">
      <c r="B51" s="824"/>
      <c r="C51" s="716"/>
      <c r="D51" s="810" t="s">
        <v>242</v>
      </c>
      <c r="E51" s="843">
        <v>0</v>
      </c>
      <c r="F51" s="810"/>
      <c r="G51" s="810"/>
      <c r="H51" s="723"/>
      <c r="I51" s="614">
        <v>0</v>
      </c>
      <c r="J51" s="628"/>
      <c r="K51" s="628"/>
      <c r="L51" s="486"/>
      <c r="M51" s="490">
        <v>1.4</v>
      </c>
      <c r="N51" s="727"/>
      <c r="O51" s="726"/>
      <c r="P51" s="731"/>
      <c r="Q51" s="490"/>
      <c r="R51" s="727"/>
      <c r="S51" s="726"/>
      <c r="T51" s="724"/>
      <c r="U51" s="709"/>
      <c r="V51" s="709"/>
      <c r="W51" s="709"/>
      <c r="X51" s="709"/>
      <c r="Y51" s="730"/>
      <c r="Z51" s="730"/>
      <c r="AA51" s="730"/>
      <c r="AB51" s="730"/>
      <c r="AC51" s="709"/>
      <c r="AD51" s="730"/>
      <c r="AE51" s="711"/>
      <c r="AF51" s="711"/>
      <c r="AG51" s="711"/>
      <c r="AH51" s="711"/>
      <c r="AI51" s="711"/>
      <c r="AJ51" s="711"/>
    </row>
    <row r="52" spans="2:36" ht="12.75">
      <c r="B52" s="824"/>
      <c r="C52" s="716"/>
      <c r="D52" s="810" t="s">
        <v>215</v>
      </c>
      <c r="E52" s="843">
        <v>3.48</v>
      </c>
      <c r="F52" s="810"/>
      <c r="G52" s="810"/>
      <c r="H52" s="723"/>
      <c r="I52" s="731">
        <v>5.86</v>
      </c>
      <c r="J52" s="810"/>
      <c r="K52" s="810"/>
      <c r="L52" s="721"/>
      <c r="M52" s="726">
        <v>3.54</v>
      </c>
      <c r="N52" s="727"/>
      <c r="O52" s="726"/>
      <c r="P52" s="731"/>
      <c r="Q52" s="726">
        <v>10.080000000000004</v>
      </c>
      <c r="R52" s="727"/>
      <c r="S52" s="726"/>
      <c r="T52" s="724"/>
      <c r="U52" s="709"/>
      <c r="V52" s="709"/>
      <c r="W52" s="709"/>
      <c r="X52" s="709"/>
      <c r="Y52" s="730"/>
      <c r="Z52" s="730"/>
      <c r="AA52" s="730"/>
      <c r="AB52" s="730"/>
      <c r="AC52" s="709"/>
      <c r="AD52" s="730"/>
      <c r="AE52" s="711"/>
      <c r="AF52" s="711"/>
      <c r="AG52" s="711"/>
      <c r="AH52" s="711"/>
      <c r="AI52" s="711"/>
      <c r="AJ52" s="711"/>
    </row>
    <row r="53" spans="2:36" ht="12.75">
      <c r="B53" s="824"/>
      <c r="C53" s="830" t="s">
        <v>266</v>
      </c>
      <c r="D53" s="810"/>
      <c r="E53" s="844"/>
      <c r="F53" s="810"/>
      <c r="G53" s="817">
        <v>6537.169999999999</v>
      </c>
      <c r="H53" s="723"/>
      <c r="I53" s="739"/>
      <c r="J53" s="821"/>
      <c r="K53" s="817">
        <v>2182.1300000000047</v>
      </c>
      <c r="L53" s="721"/>
      <c r="M53" s="739"/>
      <c r="N53" s="727"/>
      <c r="O53" s="752">
        <v>-5539.5500000000075</v>
      </c>
      <c r="P53" s="744"/>
      <c r="Q53" s="739"/>
      <c r="R53" s="727"/>
      <c r="S53" s="752">
        <v>-2910.279999999997</v>
      </c>
      <c r="T53" s="724"/>
      <c r="U53" s="709"/>
      <c r="V53" s="709"/>
      <c r="W53" s="709"/>
      <c r="X53" s="709"/>
      <c r="Y53" s="730"/>
      <c r="Z53" s="730"/>
      <c r="AA53" s="730"/>
      <c r="AB53" s="730"/>
      <c r="AC53" s="709"/>
      <c r="AD53" s="730"/>
      <c r="AE53" s="711"/>
      <c r="AF53" s="711"/>
      <c r="AG53" s="711"/>
      <c r="AH53" s="711"/>
      <c r="AI53" s="711"/>
      <c r="AJ53" s="711"/>
    </row>
    <row r="54" spans="2:36" ht="6.75" customHeight="1">
      <c r="B54" s="824"/>
      <c r="C54" s="716"/>
      <c r="D54" s="810"/>
      <c r="E54" s="842"/>
      <c r="F54" s="810"/>
      <c r="G54" s="810"/>
      <c r="H54" s="723"/>
      <c r="I54" s="818"/>
      <c r="J54" s="810"/>
      <c r="K54" s="810"/>
      <c r="L54" s="721"/>
      <c r="M54" s="726"/>
      <c r="N54" s="727"/>
      <c r="O54" s="726"/>
      <c r="P54" s="731"/>
      <c r="Q54" s="726"/>
      <c r="R54" s="727"/>
      <c r="S54" s="726"/>
      <c r="T54" s="724"/>
      <c r="U54" s="709"/>
      <c r="V54" s="709"/>
      <c r="W54" s="709"/>
      <c r="X54" s="709"/>
      <c r="Y54" s="730"/>
      <c r="Z54" s="730"/>
      <c r="AA54" s="730"/>
      <c r="AB54" s="730"/>
      <c r="AC54" s="709"/>
      <c r="AD54" s="730"/>
      <c r="AE54" s="711"/>
      <c r="AF54" s="711"/>
      <c r="AG54" s="711"/>
      <c r="AH54" s="711"/>
      <c r="AI54" s="711"/>
      <c r="AJ54" s="711"/>
    </row>
    <row r="55" spans="2:36" ht="12.75">
      <c r="B55" s="823" t="s">
        <v>217</v>
      </c>
      <c r="C55" s="762" t="s">
        <v>218</v>
      </c>
      <c r="D55" s="810"/>
      <c r="E55" s="842"/>
      <c r="F55" s="810"/>
      <c r="G55" s="810"/>
      <c r="H55" s="723"/>
      <c r="I55" s="818"/>
      <c r="J55" s="810"/>
      <c r="K55" s="810"/>
      <c r="L55" s="721"/>
      <c r="M55" s="726"/>
      <c r="N55" s="727"/>
      <c r="O55" s="726"/>
      <c r="P55" s="731"/>
      <c r="Q55" s="726"/>
      <c r="R55" s="727"/>
      <c r="S55" s="726"/>
      <c r="T55" s="724"/>
      <c r="U55" s="713"/>
      <c r="V55" s="709"/>
      <c r="W55" s="709"/>
      <c r="X55" s="709"/>
      <c r="Y55" s="730"/>
      <c r="Z55" s="730"/>
      <c r="AA55" s="730"/>
      <c r="AB55" s="730"/>
      <c r="AC55" s="709"/>
      <c r="AD55" s="730"/>
      <c r="AE55" s="711"/>
      <c r="AF55" s="711"/>
      <c r="AG55" s="711"/>
      <c r="AH55" s="711"/>
      <c r="AI55" s="711"/>
      <c r="AJ55" s="711"/>
    </row>
    <row r="56" spans="2:36" ht="12.75">
      <c r="B56" s="823"/>
      <c r="C56" s="716"/>
      <c r="D56" s="628" t="s">
        <v>219</v>
      </c>
      <c r="E56" s="843">
        <v>214.58</v>
      </c>
      <c r="F56" s="810"/>
      <c r="G56" s="810"/>
      <c r="H56" s="723"/>
      <c r="I56" s="731">
        <v>517.95</v>
      </c>
      <c r="J56" s="810"/>
      <c r="K56" s="810"/>
      <c r="L56" s="721"/>
      <c r="M56" s="726">
        <v>978.79</v>
      </c>
      <c r="N56" s="727"/>
      <c r="O56" s="726"/>
      <c r="P56" s="731"/>
      <c r="Q56" s="726">
        <v>764.99</v>
      </c>
      <c r="R56" s="727"/>
      <c r="S56" s="726"/>
      <c r="T56" s="724"/>
      <c r="U56" s="709"/>
      <c r="V56" s="709"/>
      <c r="W56" s="709"/>
      <c r="X56" s="709"/>
      <c r="Y56" s="730"/>
      <c r="Z56" s="730"/>
      <c r="AA56" s="730"/>
      <c r="AB56" s="730"/>
      <c r="AC56" s="709"/>
      <c r="AD56" s="730"/>
      <c r="AE56" s="711"/>
      <c r="AF56" s="711"/>
      <c r="AG56" s="711"/>
      <c r="AH56" s="711"/>
      <c r="AI56" s="711"/>
      <c r="AJ56" s="711"/>
    </row>
    <row r="57" spans="2:36" ht="12.75">
      <c r="B57" s="823"/>
      <c r="C57" s="716"/>
      <c r="D57" s="810" t="s">
        <v>267</v>
      </c>
      <c r="E57" s="660">
        <v>10</v>
      </c>
      <c r="F57" s="810"/>
      <c r="G57" s="810"/>
      <c r="H57" s="723"/>
      <c r="I57" s="614">
        <v>0</v>
      </c>
      <c r="J57" s="810"/>
      <c r="K57" s="810"/>
      <c r="L57" s="737"/>
      <c r="M57" s="735">
        <v>6.53</v>
      </c>
      <c r="N57" s="727"/>
      <c r="O57" s="726"/>
      <c r="P57" s="731"/>
      <c r="Q57" s="726">
        <v>27.690000000000005</v>
      </c>
      <c r="R57" s="727"/>
      <c r="S57" s="726"/>
      <c r="T57" s="724"/>
      <c r="U57" s="709"/>
      <c r="V57" s="709"/>
      <c r="W57" s="709"/>
      <c r="X57" s="709"/>
      <c r="Y57" s="730"/>
      <c r="Z57" s="730"/>
      <c r="AA57" s="730"/>
      <c r="AB57" s="730"/>
      <c r="AC57" s="709"/>
      <c r="AD57" s="730"/>
      <c r="AE57" s="711"/>
      <c r="AF57" s="711"/>
      <c r="AG57" s="711"/>
      <c r="AH57" s="711"/>
      <c r="AI57" s="711"/>
      <c r="AJ57" s="711"/>
    </row>
    <row r="58" spans="2:36" ht="12.75" hidden="1">
      <c r="B58" s="823"/>
      <c r="C58" s="716"/>
      <c r="D58" s="628" t="s">
        <v>221</v>
      </c>
      <c r="E58" s="660">
        <v>0</v>
      </c>
      <c r="F58" s="810"/>
      <c r="G58" s="810"/>
      <c r="H58" s="723"/>
      <c r="I58" s="614">
        <v>0</v>
      </c>
      <c r="J58" s="810"/>
      <c r="K58" s="810"/>
      <c r="L58" s="737"/>
      <c r="M58" s="735"/>
      <c r="N58" s="727"/>
      <c r="O58" s="726"/>
      <c r="P58" s="731"/>
      <c r="Q58" s="726"/>
      <c r="R58" s="727"/>
      <c r="S58" s="726"/>
      <c r="T58" s="724"/>
      <c r="U58" s="709"/>
      <c r="V58" s="709"/>
      <c r="W58" s="709"/>
      <c r="X58" s="709"/>
      <c r="Y58" s="730"/>
      <c r="Z58" s="730"/>
      <c r="AA58" s="730"/>
      <c r="AB58" s="730"/>
      <c r="AC58" s="709"/>
      <c r="AD58" s="730"/>
      <c r="AE58" s="711"/>
      <c r="AF58" s="711"/>
      <c r="AG58" s="711"/>
      <c r="AH58" s="711"/>
      <c r="AI58" s="711"/>
      <c r="AJ58" s="711"/>
    </row>
    <row r="59" spans="2:36" ht="12.75">
      <c r="B59" s="824"/>
      <c r="C59" s="716"/>
      <c r="D59" s="628" t="s">
        <v>222</v>
      </c>
      <c r="E59" s="843">
        <v>-0.03</v>
      </c>
      <c r="F59" s="810"/>
      <c r="G59" s="810"/>
      <c r="H59" s="723"/>
      <c r="I59" s="731">
        <v>-0.07</v>
      </c>
      <c r="J59" s="810"/>
      <c r="K59" s="810"/>
      <c r="L59" s="721"/>
      <c r="M59" s="726">
        <v>-20.21</v>
      </c>
      <c r="N59" s="727"/>
      <c r="O59" s="726"/>
      <c r="P59" s="731"/>
      <c r="Q59" s="726">
        <v>-10.79</v>
      </c>
      <c r="R59" s="727"/>
      <c r="S59" s="726"/>
      <c r="T59" s="724"/>
      <c r="U59" s="709"/>
      <c r="V59" s="709"/>
      <c r="W59" s="709"/>
      <c r="X59" s="709"/>
      <c r="Y59" s="730"/>
      <c r="Z59" s="730"/>
      <c r="AA59" s="730"/>
      <c r="AB59" s="730"/>
      <c r="AC59" s="709"/>
      <c r="AD59" s="730"/>
      <c r="AE59" s="711"/>
      <c r="AF59" s="711"/>
      <c r="AG59" s="711"/>
      <c r="AH59" s="711"/>
      <c r="AI59" s="711"/>
      <c r="AJ59" s="711"/>
    </row>
    <row r="60" spans="1:36" ht="12.75">
      <c r="A60" s="753" t="s">
        <v>243</v>
      </c>
      <c r="B60" s="824"/>
      <c r="C60" s="716"/>
      <c r="D60" s="810" t="s">
        <v>245</v>
      </c>
      <c r="E60" s="843">
        <v>-27.07</v>
      </c>
      <c r="F60" s="810"/>
      <c r="G60" s="810"/>
      <c r="H60" s="723"/>
      <c r="I60" s="614">
        <v>-23.13</v>
      </c>
      <c r="J60" s="810"/>
      <c r="K60" s="810"/>
      <c r="L60" s="721"/>
      <c r="M60" s="726"/>
      <c r="N60" s="727"/>
      <c r="O60" s="726"/>
      <c r="P60" s="731"/>
      <c r="Q60" s="726"/>
      <c r="R60" s="727"/>
      <c r="S60" s="726"/>
      <c r="T60" s="724"/>
      <c r="U60" s="709"/>
      <c r="V60" s="709"/>
      <c r="W60" s="709"/>
      <c r="X60" s="709"/>
      <c r="Y60" s="730"/>
      <c r="Z60" s="730"/>
      <c r="AA60" s="730"/>
      <c r="AB60" s="730"/>
      <c r="AC60" s="709"/>
      <c r="AD60" s="730"/>
      <c r="AE60" s="711"/>
      <c r="AF60" s="711"/>
      <c r="AG60" s="711"/>
      <c r="AH60" s="711"/>
      <c r="AI60" s="711"/>
      <c r="AJ60" s="711"/>
    </row>
    <row r="61" spans="2:36" ht="12.75">
      <c r="B61" s="824"/>
      <c r="C61" s="716"/>
      <c r="D61" s="628" t="s">
        <v>223</v>
      </c>
      <c r="E61" s="843">
        <v>-25.19</v>
      </c>
      <c r="F61" s="810"/>
      <c r="G61" s="810"/>
      <c r="H61" s="723"/>
      <c r="I61" s="731">
        <v>-23.99</v>
      </c>
      <c r="J61" s="810"/>
      <c r="K61" s="810"/>
      <c r="L61" s="721"/>
      <c r="M61" s="726">
        <v>-16.12</v>
      </c>
      <c r="N61" s="727"/>
      <c r="O61" s="726"/>
      <c r="P61" s="731"/>
      <c r="Q61" s="726">
        <v>-19.429999999999993</v>
      </c>
      <c r="R61" s="727"/>
      <c r="S61" s="726"/>
      <c r="T61" s="724"/>
      <c r="U61" s="709"/>
      <c r="V61" s="709"/>
      <c r="W61" s="709"/>
      <c r="X61" s="709"/>
      <c r="Y61" s="730"/>
      <c r="Z61" s="730"/>
      <c r="AA61" s="730"/>
      <c r="AB61" s="730"/>
      <c r="AC61" s="709"/>
      <c r="AD61" s="730"/>
      <c r="AE61" s="711"/>
      <c r="AF61" s="711"/>
      <c r="AG61" s="711"/>
      <c r="AH61" s="711"/>
      <c r="AI61" s="711"/>
      <c r="AJ61" s="711"/>
    </row>
    <row r="62" spans="2:36" ht="12.75">
      <c r="B62" s="824"/>
      <c r="C62" s="732"/>
      <c r="D62" s="628" t="s">
        <v>268</v>
      </c>
      <c r="E62" s="843">
        <v>25.72</v>
      </c>
      <c r="F62" s="810"/>
      <c r="G62" s="810"/>
      <c r="H62" s="723"/>
      <c r="I62" s="731">
        <v>3.19</v>
      </c>
      <c r="J62" s="810"/>
      <c r="K62" s="810"/>
      <c r="L62" s="721"/>
      <c r="M62" s="726">
        <v>21.22</v>
      </c>
      <c r="N62" s="727"/>
      <c r="O62" s="726"/>
      <c r="P62" s="731"/>
      <c r="Q62" s="726">
        <v>16.830000000000013</v>
      </c>
      <c r="R62" s="727"/>
      <c r="S62" s="726"/>
      <c r="T62" s="724"/>
      <c r="U62" s="709"/>
      <c r="V62" s="709"/>
      <c r="W62" s="709"/>
      <c r="X62" s="709"/>
      <c r="Y62" s="730"/>
      <c r="Z62" s="730"/>
      <c r="AA62" s="730"/>
      <c r="AB62" s="730"/>
      <c r="AC62" s="709"/>
      <c r="AD62" s="730"/>
      <c r="AE62" s="711"/>
      <c r="AF62" s="711"/>
      <c r="AG62" s="711"/>
      <c r="AH62" s="711"/>
      <c r="AI62" s="711"/>
      <c r="AJ62" s="711"/>
    </row>
    <row r="63" spans="2:36" ht="12.75">
      <c r="B63" s="824"/>
      <c r="C63" s="831"/>
      <c r="D63" s="628" t="s">
        <v>272</v>
      </c>
      <c r="E63" s="843">
        <v>-11507.02</v>
      </c>
      <c r="F63" s="810"/>
      <c r="G63" s="810"/>
      <c r="H63" s="723"/>
      <c r="I63" s="731">
        <v>-8422.36</v>
      </c>
      <c r="J63" s="810"/>
      <c r="K63" s="810"/>
      <c r="L63" s="721"/>
      <c r="M63" s="726">
        <v>-4875.61</v>
      </c>
      <c r="N63" s="727"/>
      <c r="O63" s="726"/>
      <c r="P63" s="731"/>
      <c r="Q63" s="726">
        <v>-3502.6099999999997</v>
      </c>
      <c r="R63" s="727"/>
      <c r="S63" s="726"/>
      <c r="T63" s="724"/>
      <c r="U63" s="709"/>
      <c r="V63" s="709"/>
      <c r="W63" s="709"/>
      <c r="X63" s="709"/>
      <c r="Y63" s="730"/>
      <c r="Z63" s="730"/>
      <c r="AA63" s="730"/>
      <c r="AB63" s="730"/>
      <c r="AC63" s="709"/>
      <c r="AD63" s="730"/>
      <c r="AE63" s="711"/>
      <c r="AF63" s="711"/>
      <c r="AG63" s="711"/>
      <c r="AH63" s="711"/>
      <c r="AI63" s="711"/>
      <c r="AJ63" s="711"/>
    </row>
    <row r="64" spans="2:36" ht="12.75" hidden="1">
      <c r="B64" s="824"/>
      <c r="C64" s="732"/>
      <c r="D64" s="628" t="s">
        <v>269</v>
      </c>
      <c r="E64" s="843">
        <v>0</v>
      </c>
      <c r="F64" s="810"/>
      <c r="G64" s="810"/>
      <c r="H64" s="723"/>
      <c r="I64" s="731"/>
      <c r="J64" s="810"/>
      <c r="K64" s="810"/>
      <c r="L64" s="721"/>
      <c r="M64" s="726">
        <v>-812.38</v>
      </c>
      <c r="N64" s="727"/>
      <c r="O64" s="726"/>
      <c r="P64" s="731"/>
      <c r="Q64" s="726">
        <v>-559.2199999999999</v>
      </c>
      <c r="R64" s="727"/>
      <c r="S64" s="726"/>
      <c r="T64" s="724"/>
      <c r="U64" s="709"/>
      <c r="V64" s="709"/>
      <c r="W64" s="709"/>
      <c r="X64" s="709"/>
      <c r="Y64" s="730"/>
      <c r="Z64" s="730"/>
      <c r="AA64" s="730"/>
      <c r="AB64" s="730"/>
      <c r="AC64" s="709"/>
      <c r="AD64" s="730"/>
      <c r="AE64" s="711"/>
      <c r="AF64" s="711"/>
      <c r="AG64" s="711"/>
      <c r="AH64" s="711"/>
      <c r="AI64" s="711"/>
      <c r="AJ64" s="711"/>
    </row>
    <row r="65" spans="2:36" ht="12.75">
      <c r="B65" s="824"/>
      <c r="C65" s="830" t="s">
        <v>226</v>
      </c>
      <c r="D65" s="810"/>
      <c r="E65" s="844"/>
      <c r="F65" s="810"/>
      <c r="G65" s="817">
        <v>-11309.01</v>
      </c>
      <c r="H65" s="723"/>
      <c r="I65" s="739"/>
      <c r="J65" s="821"/>
      <c r="K65" s="817">
        <v>-7948.410000000001</v>
      </c>
      <c r="L65" s="721"/>
      <c r="M65" s="739"/>
      <c r="N65" s="727"/>
      <c r="O65" s="752">
        <v>-4717.78</v>
      </c>
      <c r="P65" s="744"/>
      <c r="Q65" s="739"/>
      <c r="R65" s="727"/>
      <c r="S65" s="752">
        <v>-3282.5399999999995</v>
      </c>
      <c r="T65" s="754"/>
      <c r="U65" s="709"/>
      <c r="V65" s="709"/>
      <c r="W65" s="709"/>
      <c r="X65" s="709"/>
      <c r="Y65" s="730"/>
      <c r="Z65" s="730"/>
      <c r="AA65" s="730"/>
      <c r="AB65" s="730"/>
      <c r="AC65" s="709"/>
      <c r="AD65" s="730"/>
      <c r="AE65" s="711"/>
      <c r="AF65" s="711"/>
      <c r="AG65" s="711"/>
      <c r="AH65" s="711"/>
      <c r="AI65" s="711"/>
      <c r="AJ65" s="711"/>
    </row>
    <row r="66" spans="2:36" ht="12.75">
      <c r="B66" s="824"/>
      <c r="C66" s="632" t="s">
        <v>278</v>
      </c>
      <c r="D66" s="810"/>
      <c r="E66" s="842"/>
      <c r="F66" s="810"/>
      <c r="G66" s="815">
        <v>-363.85000000000036</v>
      </c>
      <c r="H66" s="723"/>
      <c r="I66" s="731"/>
      <c r="J66" s="821"/>
      <c r="K66" s="815">
        <v>-9.69999999999618</v>
      </c>
      <c r="L66" s="721"/>
      <c r="M66" s="726"/>
      <c r="N66" s="727"/>
      <c r="O66" s="755" t="e">
        <v>#REF!</v>
      </c>
      <c r="P66" s="744"/>
      <c r="Q66" s="726"/>
      <c r="R66" s="727"/>
      <c r="S66" s="755" t="e">
        <v>#REF!</v>
      </c>
      <c r="T66" s="514"/>
      <c r="U66" s="709"/>
      <c r="V66" s="709"/>
      <c r="W66" s="709"/>
      <c r="X66" s="709"/>
      <c r="Y66" s="730"/>
      <c r="Z66" s="730"/>
      <c r="AA66" s="730"/>
      <c r="AB66" s="730"/>
      <c r="AC66" s="709"/>
      <c r="AD66" s="730"/>
      <c r="AE66" s="711"/>
      <c r="AF66" s="711"/>
      <c r="AG66" s="711"/>
      <c r="AH66" s="711"/>
      <c r="AI66" s="711"/>
      <c r="AJ66" s="711"/>
    </row>
    <row r="67" spans="2:36" ht="12.75">
      <c r="B67" s="824"/>
      <c r="C67" s="762" t="s">
        <v>228</v>
      </c>
      <c r="D67" s="810"/>
      <c r="E67" s="842"/>
      <c r="F67" s="810"/>
      <c r="G67" s="815">
        <v>677.0399999999998</v>
      </c>
      <c r="H67" s="723"/>
      <c r="I67" s="731"/>
      <c r="J67" s="821"/>
      <c r="K67" s="815">
        <v>342.8799999999919</v>
      </c>
      <c r="L67" s="721"/>
      <c r="M67" s="726"/>
      <c r="N67" s="727"/>
      <c r="O67" s="755">
        <v>276.48</v>
      </c>
      <c r="P67" s="744"/>
      <c r="Q67" s="726"/>
      <c r="R67" s="727"/>
      <c r="S67" s="755">
        <v>140.8399999999997</v>
      </c>
      <c r="T67" s="514"/>
      <c r="U67" s="713"/>
      <c r="V67" s="756"/>
      <c r="W67" s="709"/>
      <c r="X67" s="709"/>
      <c r="Y67" s="730"/>
      <c r="Z67" s="730"/>
      <c r="AA67" s="730"/>
      <c r="AB67" s="730"/>
      <c r="AC67" s="709"/>
      <c r="AD67" s="730"/>
      <c r="AE67" s="711"/>
      <c r="AF67" s="711"/>
      <c r="AG67" s="711"/>
      <c r="AH67" s="711"/>
      <c r="AI67" s="711"/>
      <c r="AJ67" s="711"/>
    </row>
    <row r="68" spans="2:36" ht="12.75">
      <c r="B68" s="824"/>
      <c r="C68" s="830" t="s">
        <v>277</v>
      </c>
      <c r="D68" s="810"/>
      <c r="E68" s="842"/>
      <c r="F68" s="810"/>
      <c r="G68" s="815">
        <v>57.1</v>
      </c>
      <c r="H68" s="723"/>
      <c r="I68" s="731"/>
      <c r="J68" s="821"/>
      <c r="K68" s="819">
        <v>0</v>
      </c>
      <c r="L68" s="721"/>
      <c r="M68" s="726"/>
      <c r="N68" s="727"/>
      <c r="O68" s="755"/>
      <c r="P68" s="744"/>
      <c r="Q68" s="726"/>
      <c r="R68" s="727"/>
      <c r="S68" s="755"/>
      <c r="T68" s="514"/>
      <c r="U68" s="713"/>
      <c r="V68" s="756"/>
      <c r="W68" s="709"/>
      <c r="X68" s="709"/>
      <c r="Y68" s="730"/>
      <c r="Z68" s="730"/>
      <c r="AA68" s="730"/>
      <c r="AB68" s="730"/>
      <c r="AC68" s="709"/>
      <c r="AD68" s="730"/>
      <c r="AE68" s="711"/>
      <c r="AF68" s="711"/>
      <c r="AG68" s="711"/>
      <c r="AH68" s="711"/>
      <c r="AI68" s="711"/>
      <c r="AJ68" s="711"/>
    </row>
    <row r="69" spans="2:36" ht="12.75">
      <c r="B69" s="832"/>
      <c r="C69" s="757" t="s">
        <v>229</v>
      </c>
      <c r="D69" s="833"/>
      <c r="E69" s="845"/>
      <c r="F69" s="833"/>
      <c r="G69" s="820">
        <v>370.2899999999995</v>
      </c>
      <c r="H69" s="758"/>
      <c r="I69" s="743"/>
      <c r="J69" s="822"/>
      <c r="K69" s="820">
        <v>333.17999999999574</v>
      </c>
      <c r="L69" s="758"/>
      <c r="M69" s="743"/>
      <c r="N69" s="759"/>
      <c r="O69" s="760" t="e">
        <v>#REF!</v>
      </c>
      <c r="P69" s="760"/>
      <c r="Q69" s="743"/>
      <c r="R69" s="759"/>
      <c r="S69" s="760" t="e">
        <v>#REF!</v>
      </c>
      <c r="T69" s="524"/>
      <c r="U69" s="761"/>
      <c r="V69" s="756"/>
      <c r="W69" s="709"/>
      <c r="X69" s="709"/>
      <c r="Y69" s="730"/>
      <c r="Z69" s="730"/>
      <c r="AA69" s="730"/>
      <c r="AB69" s="730"/>
      <c r="AC69" s="709"/>
      <c r="AD69" s="730"/>
      <c r="AE69" s="711"/>
      <c r="AF69" s="711"/>
      <c r="AG69" s="711"/>
      <c r="AH69" s="711"/>
      <c r="AI69" s="711"/>
      <c r="AJ69" s="711"/>
    </row>
    <row r="70" spans="2:36" ht="12.75" hidden="1">
      <c r="B70" s="716"/>
      <c r="C70" s="762"/>
      <c r="D70" s="716"/>
      <c r="E70" s="716"/>
      <c r="F70" s="716"/>
      <c r="G70" s="716"/>
      <c r="H70" s="716"/>
      <c r="J70" s="716"/>
      <c r="K70" s="716"/>
      <c r="L70" s="716"/>
      <c r="M70" s="731"/>
      <c r="N70" s="763"/>
      <c r="O70" s="744"/>
      <c r="P70" s="744"/>
      <c r="Q70" s="731"/>
      <c r="R70" s="763"/>
      <c r="S70" s="744"/>
      <c r="T70" s="524"/>
      <c r="U70" s="761"/>
      <c r="V70" s="713"/>
      <c r="W70" s="709"/>
      <c r="X70" s="709"/>
      <c r="Y70" s="730"/>
      <c r="Z70" s="730"/>
      <c r="AA70" s="730"/>
      <c r="AB70" s="730"/>
      <c r="AC70" s="709"/>
      <c r="AD70" s="730"/>
      <c r="AE70" s="711"/>
      <c r="AF70" s="711"/>
      <c r="AG70" s="711"/>
      <c r="AH70" s="711"/>
      <c r="AI70" s="711"/>
      <c r="AJ70" s="711"/>
    </row>
    <row r="71" spans="2:36" ht="12.75" hidden="1">
      <c r="B71" s="716"/>
      <c r="C71" s="764"/>
      <c r="D71" s="716"/>
      <c r="E71" s="716"/>
      <c r="F71" s="716"/>
      <c r="G71" s="716"/>
      <c r="H71" s="716"/>
      <c r="J71" s="716"/>
      <c r="K71" s="716"/>
      <c r="L71" s="716"/>
      <c r="M71" s="765"/>
      <c r="N71" s="763"/>
      <c r="O71" s="744"/>
      <c r="P71" s="766"/>
      <c r="Q71" s="765"/>
      <c r="R71" s="763"/>
      <c r="S71" s="744"/>
      <c r="T71" s="767"/>
      <c r="U71" s="709"/>
      <c r="V71" s="709"/>
      <c r="W71" s="709"/>
      <c r="X71" s="709"/>
      <c r="Y71" s="709"/>
      <c r="Z71" s="709"/>
      <c r="AA71" s="709"/>
      <c r="AB71" s="730"/>
      <c r="AC71" s="709"/>
      <c r="AD71" s="730"/>
      <c r="AE71" s="711"/>
      <c r="AF71" s="711"/>
      <c r="AG71" s="711"/>
      <c r="AH71" s="711"/>
      <c r="AI71" s="711"/>
      <c r="AJ71" s="711"/>
    </row>
    <row r="72" spans="2:36" ht="12.75">
      <c r="B72" s="768" t="s">
        <v>10</v>
      </c>
      <c r="C72" s="762"/>
      <c r="D72" s="716"/>
      <c r="E72" s="716"/>
      <c r="F72" s="716"/>
      <c r="G72" s="716"/>
      <c r="H72" s="716"/>
      <c r="J72" s="716"/>
      <c r="K72" s="769"/>
      <c r="L72" s="716"/>
      <c r="M72" s="765"/>
      <c r="N72" s="763"/>
      <c r="O72" s="722"/>
      <c r="Q72" s="765"/>
      <c r="R72" s="763"/>
      <c r="S72" s="722"/>
      <c r="T72" s="767"/>
      <c r="U72" s="709"/>
      <c r="V72" s="709"/>
      <c r="W72" s="709"/>
      <c r="X72" s="709"/>
      <c r="Y72" s="709"/>
      <c r="Z72" s="709"/>
      <c r="AA72" s="709"/>
      <c r="AB72" s="730"/>
      <c r="AC72" s="709"/>
      <c r="AD72" s="730"/>
      <c r="AE72" s="711"/>
      <c r="AF72" s="711"/>
      <c r="AG72" s="711"/>
      <c r="AH72" s="711"/>
      <c r="AI72" s="711"/>
      <c r="AJ72" s="711"/>
    </row>
    <row r="73" spans="2:36" ht="3" customHeight="1">
      <c r="B73" s="770"/>
      <c r="C73" s="910"/>
      <c r="D73" s="910"/>
      <c r="E73" s="910"/>
      <c r="F73" s="910"/>
      <c r="G73" s="910"/>
      <c r="H73" s="910"/>
      <c r="I73" s="910"/>
      <c r="J73" s="910"/>
      <c r="K73" s="910"/>
      <c r="L73" s="771"/>
      <c r="M73" s="771"/>
      <c r="N73" s="771"/>
      <c r="O73" s="771"/>
      <c r="P73" s="771"/>
      <c r="Q73" s="533"/>
      <c r="R73" s="533"/>
      <c r="S73" s="533"/>
      <c r="T73" s="533"/>
      <c r="U73" s="709"/>
      <c r="V73" s="709"/>
      <c r="W73" s="709"/>
      <c r="X73" s="709"/>
      <c r="Y73" s="709"/>
      <c r="Z73" s="709"/>
      <c r="AA73" s="709"/>
      <c r="AB73" s="730"/>
      <c r="AC73" s="709"/>
      <c r="AD73" s="730"/>
      <c r="AE73" s="711"/>
      <c r="AF73" s="711"/>
      <c r="AG73" s="711"/>
      <c r="AH73" s="711"/>
      <c r="AI73" s="711"/>
      <c r="AJ73" s="711"/>
    </row>
    <row r="74" spans="2:36" ht="9" customHeight="1" hidden="1">
      <c r="B74" s="770"/>
      <c r="C74" s="534"/>
      <c r="D74" s="534"/>
      <c r="E74" s="534"/>
      <c r="F74" s="534"/>
      <c r="G74" s="534"/>
      <c r="H74" s="534"/>
      <c r="I74" s="534"/>
      <c r="J74" s="534"/>
      <c r="K74" s="534"/>
      <c r="L74" s="534"/>
      <c r="M74" s="534"/>
      <c r="N74" s="534"/>
      <c r="O74" s="534"/>
      <c r="P74" s="534"/>
      <c r="Q74" s="533"/>
      <c r="R74" s="533"/>
      <c r="S74" s="533"/>
      <c r="T74" s="533"/>
      <c r="U74" s="709"/>
      <c r="V74" s="709"/>
      <c r="W74" s="709"/>
      <c r="X74" s="709"/>
      <c r="Y74" s="709"/>
      <c r="Z74" s="709"/>
      <c r="AA74" s="709"/>
      <c r="AB74" s="730"/>
      <c r="AC74" s="709"/>
      <c r="AD74" s="730"/>
      <c r="AE74" s="711"/>
      <c r="AF74" s="711"/>
      <c r="AG74" s="711"/>
      <c r="AH74" s="711"/>
      <c r="AI74" s="711"/>
      <c r="AJ74" s="711"/>
    </row>
    <row r="75" spans="2:36" ht="12.75" customHeight="1" hidden="1">
      <c r="B75" s="713"/>
      <c r="C75" s="712"/>
      <c r="D75" s="486"/>
      <c r="E75" s="486"/>
      <c r="F75" s="486"/>
      <c r="G75" s="486"/>
      <c r="H75" s="486"/>
      <c r="J75" s="486"/>
      <c r="K75" s="490"/>
      <c r="L75" s="486"/>
      <c r="M75" s="772"/>
      <c r="N75" s="725"/>
      <c r="O75" s="490"/>
      <c r="P75" s="773"/>
      <c r="Q75" s="772"/>
      <c r="R75" s="725"/>
      <c r="S75" s="774"/>
      <c r="T75" s="538"/>
      <c r="U75" s="775"/>
      <c r="V75" s="709"/>
      <c r="W75" s="709"/>
      <c r="X75" s="709"/>
      <c r="Y75" s="709"/>
      <c r="Z75" s="709"/>
      <c r="AA75" s="709"/>
      <c r="AB75" s="730"/>
      <c r="AC75" s="709"/>
      <c r="AD75" s="730"/>
      <c r="AE75" s="711"/>
      <c r="AF75" s="711"/>
      <c r="AG75" s="711"/>
      <c r="AH75" s="711"/>
      <c r="AI75" s="711"/>
      <c r="AJ75" s="711"/>
    </row>
    <row r="76" spans="2:36" ht="12.75">
      <c r="B76" s="770" t="s">
        <v>270</v>
      </c>
      <c r="C76" s="712" t="s">
        <v>230</v>
      </c>
      <c r="D76" s="713"/>
      <c r="E76" s="713"/>
      <c r="F76" s="713"/>
      <c r="G76" s="713"/>
      <c r="H76" s="713"/>
      <c r="J76" s="713"/>
      <c r="K76" s="713"/>
      <c r="L76" s="713"/>
      <c r="M76" s="726"/>
      <c r="N76" s="727"/>
      <c r="O76" s="726"/>
      <c r="P76" s="776"/>
      <c r="Q76" s="726"/>
      <c r="R76" s="727"/>
      <c r="S76" s="726"/>
      <c r="T76" s="724"/>
      <c r="U76" s="709"/>
      <c r="V76" s="709"/>
      <c r="W76" s="709"/>
      <c r="X76" s="709"/>
      <c r="Y76" s="709"/>
      <c r="Z76" s="709"/>
      <c r="AA76" s="709"/>
      <c r="AB76" s="730"/>
      <c r="AC76" s="709"/>
      <c r="AD76" s="730"/>
      <c r="AE76" s="711"/>
      <c r="AF76" s="711"/>
      <c r="AG76" s="711"/>
      <c r="AH76" s="711"/>
      <c r="AI76" s="711"/>
      <c r="AJ76" s="711"/>
    </row>
    <row r="77" spans="2:36" ht="12.75">
      <c r="B77" s="713"/>
      <c r="C77" s="712" t="s">
        <v>231</v>
      </c>
      <c r="D77" s="486" t="s">
        <v>275</v>
      </c>
      <c r="E77" s="713"/>
      <c r="F77" s="713"/>
      <c r="G77" s="772">
        <v>370.2899999999995</v>
      </c>
      <c r="H77" s="713"/>
      <c r="J77" s="713"/>
      <c r="K77" s="772">
        <v>333.17999999999574</v>
      </c>
      <c r="L77" s="713"/>
      <c r="M77" s="777"/>
      <c r="N77" s="725"/>
      <c r="O77" s="772">
        <v>183.21601637637707</v>
      </c>
      <c r="P77" s="772"/>
      <c r="Q77" s="777"/>
      <c r="R77" s="725"/>
      <c r="S77" s="772">
        <v>-3235.170190586355</v>
      </c>
      <c r="T77" s="514"/>
      <c r="U77" s="775"/>
      <c r="V77" s="709"/>
      <c r="W77" s="709"/>
      <c r="X77" s="709"/>
      <c r="Y77" s="709"/>
      <c r="Z77" s="709"/>
      <c r="AA77" s="709"/>
      <c r="AB77" s="730"/>
      <c r="AC77" s="709"/>
      <c r="AD77" s="730"/>
      <c r="AE77" s="711"/>
      <c r="AF77" s="711"/>
      <c r="AG77" s="711"/>
      <c r="AH77" s="711"/>
      <c r="AI77" s="711"/>
      <c r="AJ77" s="711"/>
    </row>
    <row r="78" spans="2:36" ht="12.75" customHeight="1">
      <c r="B78" s="713"/>
      <c r="C78" s="712"/>
      <c r="D78" s="486" t="s">
        <v>233</v>
      </c>
      <c r="E78" s="486"/>
      <c r="F78" s="486"/>
      <c r="G78" s="614">
        <v>-30.88</v>
      </c>
      <c r="H78" s="486"/>
      <c r="J78" s="486"/>
      <c r="K78" s="490">
        <v>-26.24</v>
      </c>
      <c r="L78" s="486"/>
      <c r="M78" s="772"/>
      <c r="N78" s="725"/>
      <c r="O78" s="490">
        <v>-22.846016376377165</v>
      </c>
      <c r="P78" s="773"/>
      <c r="Q78" s="772"/>
      <c r="R78" s="725"/>
      <c r="S78" s="774">
        <v>3.4801905863549054</v>
      </c>
      <c r="T78" s="538"/>
      <c r="U78" s="778"/>
      <c r="V78" s="709"/>
      <c r="W78" s="709"/>
      <c r="X78" s="709"/>
      <c r="Y78" s="709"/>
      <c r="Z78" s="709"/>
      <c r="AA78" s="709"/>
      <c r="AB78" s="730"/>
      <c r="AC78" s="709"/>
      <c r="AD78" s="730"/>
      <c r="AE78" s="711"/>
      <c r="AF78" s="711"/>
      <c r="AG78" s="711"/>
      <c r="AH78" s="711"/>
      <c r="AI78" s="711"/>
      <c r="AJ78" s="711"/>
    </row>
    <row r="79" spans="2:36" ht="12.75" customHeight="1">
      <c r="B79" s="713"/>
      <c r="C79" s="712"/>
      <c r="D79" s="733" t="s">
        <v>234</v>
      </c>
      <c r="E79" s="486"/>
      <c r="F79" s="486"/>
      <c r="G79" s="772">
        <v>12.43</v>
      </c>
      <c r="H79" s="486"/>
      <c r="J79" s="486"/>
      <c r="K79" s="490">
        <v>1.32</v>
      </c>
      <c r="L79" s="486"/>
      <c r="M79" s="772"/>
      <c r="N79" s="725"/>
      <c r="O79" s="490"/>
      <c r="P79" s="773"/>
      <c r="Q79" s="772"/>
      <c r="R79" s="725"/>
      <c r="S79" s="774"/>
      <c r="T79" s="538"/>
      <c r="U79" s="775"/>
      <c r="V79" s="709"/>
      <c r="W79" s="709"/>
      <c r="X79" s="709"/>
      <c r="Y79" s="709"/>
      <c r="Z79" s="709"/>
      <c r="AA79" s="709"/>
      <c r="AB79" s="730"/>
      <c r="AC79" s="709"/>
      <c r="AD79" s="730"/>
      <c r="AE79" s="711"/>
      <c r="AF79" s="711"/>
      <c r="AG79" s="711"/>
      <c r="AH79" s="711"/>
      <c r="AI79" s="711"/>
      <c r="AJ79" s="711"/>
    </row>
    <row r="80" spans="2:36" ht="12.75">
      <c r="B80" s="713"/>
      <c r="C80" s="712"/>
      <c r="D80" s="733" t="s">
        <v>276</v>
      </c>
      <c r="E80" s="713"/>
      <c r="F80" s="713"/>
      <c r="G80" s="779">
        <v>351.8399999999995</v>
      </c>
      <c r="H80" s="713"/>
      <c r="J80" s="713"/>
      <c r="K80" s="779">
        <v>308.2599999999957</v>
      </c>
      <c r="L80" s="713"/>
      <c r="M80" s="731"/>
      <c r="N80" s="727"/>
      <c r="O80" s="779">
        <v>160.3699999999999</v>
      </c>
      <c r="P80" s="776"/>
      <c r="Q80" s="731"/>
      <c r="R80" s="727"/>
      <c r="S80" s="780">
        <v>-3231.69</v>
      </c>
      <c r="T80" s="538"/>
      <c r="U80" s="775"/>
      <c r="V80" s="709"/>
      <c r="W80" s="709"/>
      <c r="X80" s="709"/>
      <c r="Y80" s="709"/>
      <c r="Z80" s="709"/>
      <c r="AA80" s="709"/>
      <c r="AB80" s="730"/>
      <c r="AC80" s="709"/>
      <c r="AD80" s="730"/>
      <c r="AE80" s="711"/>
      <c r="AF80" s="711"/>
      <c r="AG80" s="711"/>
      <c r="AH80" s="711"/>
      <c r="AI80" s="711"/>
      <c r="AJ80" s="711"/>
    </row>
    <row r="81" spans="2:36" ht="6.75" customHeight="1">
      <c r="B81" s="713"/>
      <c r="C81" s="712"/>
      <c r="M81" s="781"/>
      <c r="N81" s="729"/>
      <c r="O81" s="782"/>
      <c r="P81" s="776"/>
      <c r="Q81" s="781"/>
      <c r="R81" s="729"/>
      <c r="S81" s="782"/>
      <c r="T81" s="538"/>
      <c r="U81" s="709"/>
      <c r="V81" s="709"/>
      <c r="W81" s="709"/>
      <c r="X81" s="709"/>
      <c r="Y81" s="709"/>
      <c r="Z81" s="709"/>
      <c r="AA81" s="709"/>
      <c r="AB81" s="709"/>
      <c r="AC81" s="709"/>
      <c r="AD81" s="709"/>
      <c r="AE81" s="711"/>
      <c r="AF81" s="711"/>
      <c r="AG81" s="711"/>
      <c r="AH81" s="711"/>
      <c r="AI81" s="711"/>
      <c r="AJ81" s="711"/>
    </row>
    <row r="82" spans="2:36" ht="30.75" customHeight="1">
      <c r="B82" s="783" t="s">
        <v>271</v>
      </c>
      <c r="C82" s="912" t="s">
        <v>274</v>
      </c>
      <c r="D82" s="912"/>
      <c r="E82" s="912"/>
      <c r="F82" s="912"/>
      <c r="G82" s="912"/>
      <c r="H82" s="912"/>
      <c r="I82" s="912"/>
      <c r="J82" s="912"/>
      <c r="K82" s="912"/>
      <c r="M82" s="781"/>
      <c r="N82" s="729"/>
      <c r="O82" s="782"/>
      <c r="P82" s="776"/>
      <c r="Q82" s="781"/>
      <c r="R82" s="729"/>
      <c r="S82" s="782"/>
      <c r="T82" s="538"/>
      <c r="U82" s="709"/>
      <c r="V82" s="709"/>
      <c r="W82" s="709"/>
      <c r="X82" s="709"/>
      <c r="Y82" s="709"/>
      <c r="Z82" s="709"/>
      <c r="AA82" s="709"/>
      <c r="AB82" s="709"/>
      <c r="AC82" s="709"/>
      <c r="AD82" s="709"/>
      <c r="AE82" s="711"/>
      <c r="AF82" s="711"/>
      <c r="AG82" s="711"/>
      <c r="AH82" s="711"/>
      <c r="AI82" s="711"/>
      <c r="AJ82" s="711"/>
    </row>
    <row r="83" spans="2:36" ht="12.75">
      <c r="B83" s="721"/>
      <c r="C83" s="721"/>
      <c r="D83" s="722"/>
      <c r="E83" s="722"/>
      <c r="F83" s="722"/>
      <c r="G83" s="722"/>
      <c r="H83" s="722"/>
      <c r="I83" s="722"/>
      <c r="J83" s="722"/>
      <c r="K83" s="722"/>
      <c r="M83" s="781"/>
      <c r="N83" s="729"/>
      <c r="O83" s="782"/>
      <c r="P83" s="776"/>
      <c r="Q83" s="781"/>
      <c r="R83" s="729"/>
      <c r="S83" s="782"/>
      <c r="T83" s="538"/>
      <c r="U83" s="709"/>
      <c r="V83" s="709"/>
      <c r="W83" s="709"/>
      <c r="X83" s="709"/>
      <c r="Y83" s="709"/>
      <c r="Z83" s="709"/>
      <c r="AA83" s="709"/>
      <c r="AB83" s="709"/>
      <c r="AC83" s="709"/>
      <c r="AD83" s="709"/>
      <c r="AE83" s="711"/>
      <c r="AF83" s="711"/>
      <c r="AG83" s="711"/>
      <c r="AH83" s="711"/>
      <c r="AI83" s="711"/>
      <c r="AJ83" s="711"/>
    </row>
    <row r="84" spans="2:36" ht="12.75">
      <c r="B84" s="713"/>
      <c r="C84" s="712"/>
      <c r="M84" s="781"/>
      <c r="N84" s="729"/>
      <c r="O84" s="782"/>
      <c r="P84" s="776"/>
      <c r="Q84" s="781"/>
      <c r="R84" s="729"/>
      <c r="S84" s="782"/>
      <c r="T84" s="538"/>
      <c r="U84" s="709"/>
      <c r="V84" s="709"/>
      <c r="W84" s="709"/>
      <c r="X84" s="709"/>
      <c r="Y84" s="709"/>
      <c r="Z84" s="709"/>
      <c r="AA84" s="709"/>
      <c r="AB84" s="709"/>
      <c r="AC84" s="709"/>
      <c r="AD84" s="709"/>
      <c r="AE84" s="711"/>
      <c r="AF84" s="711"/>
      <c r="AG84" s="711"/>
      <c r="AH84" s="711"/>
      <c r="AI84" s="711"/>
      <c r="AJ84" s="711"/>
    </row>
    <row r="85" spans="2:36" ht="12.75" customHeight="1">
      <c r="B85" s="669"/>
      <c r="C85" s="911"/>
      <c r="D85" s="911"/>
      <c r="E85" s="911"/>
      <c r="F85" s="911"/>
      <c r="G85" s="911"/>
      <c r="H85" s="911"/>
      <c r="I85" s="911"/>
      <c r="J85" s="911"/>
      <c r="K85" s="911"/>
      <c r="L85" s="714"/>
      <c r="M85" s="781"/>
      <c r="N85" s="787"/>
      <c r="O85" s="776"/>
      <c r="P85" s="776"/>
      <c r="Q85" s="781"/>
      <c r="R85" s="787"/>
      <c r="S85" s="776"/>
      <c r="T85" s="846"/>
      <c r="U85" s="549"/>
      <c r="V85" s="709"/>
      <c r="W85" s="709"/>
      <c r="X85" s="709"/>
      <c r="Y85" s="709"/>
      <c r="Z85" s="709"/>
      <c r="AA85" s="709"/>
      <c r="AB85" s="709"/>
      <c r="AC85" s="709"/>
      <c r="AD85" s="709"/>
      <c r="AE85" s="711"/>
      <c r="AF85" s="711"/>
      <c r="AG85" s="711"/>
      <c r="AH85" s="711"/>
      <c r="AI85" s="711"/>
      <c r="AJ85" s="711"/>
    </row>
    <row r="86" spans="2:36" s="714" customFormat="1" ht="12.75">
      <c r="B86" s="597"/>
      <c r="C86" s="598"/>
      <c r="D86" s="598"/>
      <c r="E86" s="598"/>
      <c r="F86" s="598"/>
      <c r="G86" s="598"/>
      <c r="H86" s="598"/>
      <c r="I86" s="598"/>
      <c r="J86" s="598"/>
      <c r="K86" s="716"/>
      <c r="L86" s="716"/>
      <c r="M86" s="716"/>
      <c r="N86" s="716"/>
      <c r="O86" s="787"/>
      <c r="P86" s="716"/>
      <c r="Q86" s="716"/>
      <c r="R86" s="716"/>
      <c r="S86" s="787"/>
      <c r="T86" s="788"/>
      <c r="U86" s="784"/>
      <c r="V86" s="784"/>
      <c r="W86" s="784"/>
      <c r="X86" s="784"/>
      <c r="Y86" s="784"/>
      <c r="Z86" s="784"/>
      <c r="AA86" s="784"/>
      <c r="AB86" s="784"/>
      <c r="AC86" s="784"/>
      <c r="AD86" s="784"/>
      <c r="AE86" s="785"/>
      <c r="AF86" s="785"/>
      <c r="AG86" s="785"/>
      <c r="AH86" s="785"/>
      <c r="AI86" s="785"/>
      <c r="AJ86" s="785"/>
    </row>
    <row r="87" spans="2:36" s="714" customFormat="1" ht="12.75">
      <c r="B87" s="786"/>
      <c r="C87" s="716"/>
      <c r="D87" s="716"/>
      <c r="E87" s="716"/>
      <c r="F87" s="716"/>
      <c r="G87" s="716"/>
      <c r="H87" s="716"/>
      <c r="J87" s="716"/>
      <c r="K87" s="716"/>
      <c r="L87" s="716"/>
      <c r="M87" s="716"/>
      <c r="N87" s="716"/>
      <c r="O87" s="787"/>
      <c r="P87" s="716"/>
      <c r="Q87" s="716"/>
      <c r="R87" s="716"/>
      <c r="S87" s="787"/>
      <c r="T87" s="788"/>
      <c r="U87" s="784"/>
      <c r="V87" s="784"/>
      <c r="W87" s="784"/>
      <c r="X87" s="784"/>
      <c r="Y87" s="784"/>
      <c r="Z87" s="784"/>
      <c r="AA87" s="784"/>
      <c r="AB87" s="784"/>
      <c r="AC87" s="784"/>
      <c r="AD87" s="784"/>
      <c r="AE87" s="785"/>
      <c r="AF87" s="785"/>
      <c r="AG87" s="785"/>
      <c r="AH87" s="785"/>
      <c r="AI87" s="785"/>
      <c r="AJ87" s="785"/>
    </row>
    <row r="88" spans="2:36" s="714" customFormat="1" ht="12.75">
      <c r="B88" s="786"/>
      <c r="C88" s="723"/>
      <c r="D88" s="723"/>
      <c r="E88" s="716"/>
      <c r="F88" s="716"/>
      <c r="G88" s="716"/>
      <c r="H88" s="716"/>
      <c r="I88" s="716"/>
      <c r="J88" s="716"/>
      <c r="K88" s="716"/>
      <c r="L88" s="716"/>
      <c r="M88" s="716"/>
      <c r="N88" s="716"/>
      <c r="O88" s="787"/>
      <c r="P88" s="716"/>
      <c r="Q88" s="789"/>
      <c r="R88" s="788"/>
      <c r="S88" s="559"/>
      <c r="T88" s="788"/>
      <c r="U88" s="784"/>
      <c r="V88" s="784"/>
      <c r="W88" s="784"/>
      <c r="X88" s="784"/>
      <c r="Y88" s="784"/>
      <c r="Z88" s="784"/>
      <c r="AA88" s="784"/>
      <c r="AB88" s="784"/>
      <c r="AC88" s="784"/>
      <c r="AD88" s="784"/>
      <c r="AE88" s="785"/>
      <c r="AF88" s="785"/>
      <c r="AG88" s="785"/>
      <c r="AH88" s="785"/>
      <c r="AI88" s="785"/>
      <c r="AJ88" s="785"/>
    </row>
    <row r="89" spans="2:36" s="714" customFormat="1" ht="12.75">
      <c r="B89" s="847"/>
      <c r="C89" s="716"/>
      <c r="D89" s="716"/>
      <c r="E89" s="716"/>
      <c r="F89" s="716"/>
      <c r="G89" s="716"/>
      <c r="H89" s="716"/>
      <c r="I89" s="716"/>
      <c r="J89" s="716"/>
      <c r="K89" s="561"/>
      <c r="L89" s="716"/>
      <c r="M89" s="716"/>
      <c r="N89" s="716"/>
      <c r="O89" s="787"/>
      <c r="P89" s="716"/>
      <c r="Q89" s="789"/>
      <c r="R89" s="788"/>
      <c r="S89" s="559"/>
      <c r="T89" s="788"/>
      <c r="U89" s="784"/>
      <c r="V89" s="784"/>
      <c r="W89" s="784"/>
      <c r="X89" s="784"/>
      <c r="Y89" s="784"/>
      <c r="Z89" s="784"/>
      <c r="AA89" s="784"/>
      <c r="AB89" s="784"/>
      <c r="AC89" s="784"/>
      <c r="AD89" s="784"/>
      <c r="AE89" s="785"/>
      <c r="AF89" s="785"/>
      <c r="AG89" s="785"/>
      <c r="AH89" s="785"/>
      <c r="AI89" s="785"/>
      <c r="AJ89" s="785"/>
    </row>
    <row r="90" spans="2:36" s="714" customFormat="1" ht="15" customHeight="1">
      <c r="B90" s="848"/>
      <c r="C90" s="790"/>
      <c r="D90" s="564"/>
      <c r="E90" s="564"/>
      <c r="F90" s="564"/>
      <c r="G90" s="564"/>
      <c r="H90" s="564"/>
      <c r="I90" s="565"/>
      <c r="J90" s="565"/>
      <c r="K90" s="565"/>
      <c r="L90" s="565"/>
      <c r="M90" s="565"/>
      <c r="N90" s="565"/>
      <c r="O90" s="565"/>
      <c r="P90" s="565"/>
      <c r="Q90" s="788"/>
      <c r="R90" s="788"/>
      <c r="S90" s="788"/>
      <c r="U90" s="784"/>
      <c r="V90" s="784"/>
      <c r="W90" s="784"/>
      <c r="X90" s="784"/>
      <c r="Y90" s="784"/>
      <c r="Z90" s="784"/>
      <c r="AA90" s="784"/>
      <c r="AB90" s="784"/>
      <c r="AC90" s="784"/>
      <c r="AD90" s="784"/>
      <c r="AE90" s="785"/>
      <c r="AF90" s="785"/>
      <c r="AG90" s="785"/>
      <c r="AH90" s="785"/>
      <c r="AI90" s="785"/>
      <c r="AJ90" s="785"/>
    </row>
    <row r="91" spans="2:36" s="714" customFormat="1" ht="12.75">
      <c r="B91" s="848"/>
      <c r="C91" s="597"/>
      <c r="D91" s="564"/>
      <c r="E91" s="564"/>
      <c r="F91" s="564"/>
      <c r="G91" s="564"/>
      <c r="H91" s="564"/>
      <c r="I91" s="565"/>
      <c r="J91" s="565"/>
      <c r="K91" s="565"/>
      <c r="L91" s="565"/>
      <c r="M91" s="565"/>
      <c r="N91" s="561"/>
      <c r="O91" s="565"/>
      <c r="P91" s="561"/>
      <c r="Q91" s="789"/>
      <c r="R91" s="788"/>
      <c r="S91" s="789"/>
      <c r="U91" s="784"/>
      <c r="V91" s="784"/>
      <c r="W91" s="784"/>
      <c r="X91" s="784"/>
      <c r="Y91" s="784"/>
      <c r="Z91" s="784"/>
      <c r="AA91" s="784"/>
      <c r="AB91" s="784"/>
      <c r="AC91" s="784"/>
      <c r="AD91" s="784"/>
      <c r="AE91" s="785"/>
      <c r="AF91" s="785"/>
      <c r="AG91" s="785"/>
      <c r="AH91" s="785"/>
      <c r="AI91" s="785"/>
      <c r="AJ91" s="785"/>
    </row>
    <row r="92" spans="2:36" s="714" customFormat="1" ht="12.75">
      <c r="B92" s="849"/>
      <c r="C92" s="791"/>
      <c r="D92" s="564"/>
      <c r="E92" s="564"/>
      <c r="F92" s="564"/>
      <c r="G92" s="564"/>
      <c r="H92" s="564"/>
      <c r="I92" s="565"/>
      <c r="J92" s="565"/>
      <c r="K92" s="850"/>
      <c r="L92" s="565"/>
      <c r="M92" s="565"/>
      <c r="N92" s="561"/>
      <c r="O92" s="565"/>
      <c r="P92" s="570"/>
      <c r="Q92" s="789"/>
      <c r="R92" s="788"/>
      <c r="S92" s="792"/>
      <c r="U92" s="784"/>
      <c r="V92" s="784"/>
      <c r="W92" s="784"/>
      <c r="X92" s="784"/>
      <c r="Y92" s="784"/>
      <c r="Z92" s="784"/>
      <c r="AA92" s="784"/>
      <c r="AB92" s="784"/>
      <c r="AC92" s="784"/>
      <c r="AD92" s="784"/>
      <c r="AE92" s="785"/>
      <c r="AF92" s="785"/>
      <c r="AG92" s="785"/>
      <c r="AH92" s="785"/>
      <c r="AI92" s="785"/>
      <c r="AJ92" s="785"/>
    </row>
    <row r="93" spans="2:36" s="714" customFormat="1" ht="12.75">
      <c r="B93" s="849"/>
      <c r="C93" s="597"/>
      <c r="D93" s="564"/>
      <c r="E93" s="564"/>
      <c r="F93" s="564"/>
      <c r="G93" s="564"/>
      <c r="H93" s="564"/>
      <c r="I93" s="572"/>
      <c r="J93" s="565"/>
      <c r="K93" s="573"/>
      <c r="L93" s="565"/>
      <c r="M93" s="565"/>
      <c r="N93" s="561"/>
      <c r="O93" s="565"/>
      <c r="P93" s="572"/>
      <c r="Q93" s="789"/>
      <c r="R93" s="788"/>
      <c r="S93" s="792"/>
      <c r="U93" s="784"/>
      <c r="V93" s="784"/>
      <c r="W93" s="784"/>
      <c r="X93" s="784"/>
      <c r="Y93" s="784"/>
      <c r="Z93" s="784"/>
      <c r="AA93" s="784"/>
      <c r="AB93" s="784"/>
      <c r="AC93" s="784"/>
      <c r="AD93" s="784"/>
      <c r="AE93" s="785"/>
      <c r="AF93" s="785"/>
      <c r="AG93" s="785"/>
      <c r="AH93" s="785"/>
      <c r="AI93" s="785"/>
      <c r="AJ93" s="785"/>
    </row>
    <row r="94" spans="2:36" s="714" customFormat="1" ht="12.75">
      <c r="B94" s="847"/>
      <c r="C94" s="597"/>
      <c r="D94" s="564"/>
      <c r="E94" s="564"/>
      <c r="F94" s="564"/>
      <c r="G94" s="564"/>
      <c r="H94" s="564"/>
      <c r="I94" s="565"/>
      <c r="J94" s="565"/>
      <c r="K94" s="572"/>
      <c r="L94" s="565"/>
      <c r="M94" s="565"/>
      <c r="N94" s="561"/>
      <c r="O94" s="565"/>
      <c r="P94" s="570"/>
      <c r="Q94" s="789"/>
      <c r="R94" s="788"/>
      <c r="S94" s="792"/>
      <c r="U94" s="784"/>
      <c r="V94" s="784"/>
      <c r="W94" s="784"/>
      <c r="X94" s="784"/>
      <c r="Y94" s="784"/>
      <c r="Z94" s="784"/>
      <c r="AA94" s="784"/>
      <c r="AB94" s="784"/>
      <c r="AC94" s="784"/>
      <c r="AD94" s="784"/>
      <c r="AE94" s="785"/>
      <c r="AF94" s="785"/>
      <c r="AG94" s="785"/>
      <c r="AH94" s="785"/>
      <c r="AI94" s="785"/>
      <c r="AJ94" s="785"/>
    </row>
    <row r="95" spans="2:36" s="714" customFormat="1" ht="12.75">
      <c r="B95" s="851"/>
      <c r="C95" s="597"/>
      <c r="D95" s="564"/>
      <c r="E95" s="564"/>
      <c r="F95" s="564"/>
      <c r="G95" s="564"/>
      <c r="H95" s="564"/>
      <c r="I95" s="565"/>
      <c r="J95" s="565"/>
      <c r="K95" s="572"/>
      <c r="L95" s="565"/>
      <c r="M95" s="565"/>
      <c r="N95" s="561"/>
      <c r="O95" s="565"/>
      <c r="P95" s="570"/>
      <c r="Q95" s="789"/>
      <c r="R95" s="788"/>
      <c r="S95" s="792"/>
      <c r="U95" s="784"/>
      <c r="V95" s="784"/>
      <c r="W95" s="784"/>
      <c r="X95" s="784"/>
      <c r="Y95" s="784"/>
      <c r="Z95" s="784"/>
      <c r="AA95" s="784"/>
      <c r="AB95" s="784"/>
      <c r="AC95" s="784"/>
      <c r="AD95" s="784"/>
      <c r="AE95" s="785"/>
      <c r="AF95" s="785"/>
      <c r="AG95" s="785"/>
      <c r="AH95" s="785"/>
      <c r="AI95" s="785"/>
      <c r="AJ95" s="785"/>
    </row>
    <row r="96" spans="2:36" s="714" customFormat="1" ht="12.75">
      <c r="B96" s="849"/>
      <c r="C96" s="597"/>
      <c r="D96" s="564"/>
      <c r="E96" s="564"/>
      <c r="F96" s="564"/>
      <c r="G96" s="564"/>
      <c r="H96" s="564"/>
      <c r="I96" s="565"/>
      <c r="J96" s="565"/>
      <c r="K96" s="570"/>
      <c r="L96" s="565"/>
      <c r="M96" s="565"/>
      <c r="N96" s="561"/>
      <c r="O96" s="565"/>
      <c r="P96" s="575"/>
      <c r="Q96" s="789"/>
      <c r="R96" s="788"/>
      <c r="S96" s="792"/>
      <c r="U96" s="784"/>
      <c r="V96" s="784"/>
      <c r="W96" s="784"/>
      <c r="X96" s="784"/>
      <c r="Y96" s="784"/>
      <c r="Z96" s="784"/>
      <c r="AA96" s="784"/>
      <c r="AB96" s="784"/>
      <c r="AC96" s="784"/>
      <c r="AD96" s="784"/>
      <c r="AE96" s="785"/>
      <c r="AF96" s="785"/>
      <c r="AG96" s="785"/>
      <c r="AH96" s="785"/>
      <c r="AI96" s="785"/>
      <c r="AJ96" s="785"/>
    </row>
    <row r="97" spans="2:36" s="714" customFormat="1" ht="12.75">
      <c r="B97" s="852"/>
      <c r="C97" s="597"/>
      <c r="D97" s="564"/>
      <c r="E97" s="564"/>
      <c r="F97" s="564"/>
      <c r="G97" s="564"/>
      <c r="H97" s="564"/>
      <c r="I97" s="565"/>
      <c r="J97" s="565"/>
      <c r="L97" s="565"/>
      <c r="M97" s="565"/>
      <c r="N97" s="561"/>
      <c r="O97" s="565"/>
      <c r="P97" s="570"/>
      <c r="Q97" s="789"/>
      <c r="R97" s="788"/>
      <c r="S97" s="792"/>
      <c r="U97" s="784"/>
      <c r="V97" s="784"/>
      <c r="W97" s="784"/>
      <c r="X97" s="784"/>
      <c r="Y97" s="784"/>
      <c r="Z97" s="784"/>
      <c r="AA97" s="784"/>
      <c r="AB97" s="784"/>
      <c r="AC97" s="784"/>
      <c r="AD97" s="784"/>
      <c r="AE97" s="785"/>
      <c r="AF97" s="785"/>
      <c r="AG97" s="785"/>
      <c r="AH97" s="785"/>
      <c r="AI97" s="785"/>
      <c r="AJ97" s="785"/>
    </row>
    <row r="98" spans="2:36" s="714" customFormat="1" ht="12.75">
      <c r="B98" s="848"/>
      <c r="C98" s="793"/>
      <c r="D98" s="564"/>
      <c r="E98" s="564"/>
      <c r="F98" s="564"/>
      <c r="G98" s="564"/>
      <c r="H98" s="564"/>
      <c r="I98" s="853"/>
      <c r="J98" s="565"/>
      <c r="K98" s="572"/>
      <c r="L98" s="565"/>
      <c r="M98" s="565"/>
      <c r="N98" s="561"/>
      <c r="O98" s="565"/>
      <c r="P98" s="570"/>
      <c r="Q98" s="789"/>
      <c r="R98" s="788"/>
      <c r="S98" s="792"/>
      <c r="T98" s="794"/>
      <c r="U98" s="784"/>
      <c r="V98" s="784"/>
      <c r="W98" s="784"/>
      <c r="X98" s="784"/>
      <c r="Y98" s="784"/>
      <c r="Z98" s="784"/>
      <c r="AA98" s="784"/>
      <c r="AB98" s="784"/>
      <c r="AC98" s="784"/>
      <c r="AD98" s="784"/>
      <c r="AE98" s="785"/>
      <c r="AF98" s="785"/>
      <c r="AG98" s="785"/>
      <c r="AH98" s="785"/>
      <c r="AI98" s="785"/>
      <c r="AJ98" s="785"/>
    </row>
    <row r="99" spans="2:36" s="714" customFormat="1" ht="12.75">
      <c r="B99" s="854"/>
      <c r="C99" s="793"/>
      <c r="D99" s="564"/>
      <c r="E99" s="564"/>
      <c r="F99" s="564"/>
      <c r="G99" s="564"/>
      <c r="H99" s="564"/>
      <c r="I99" s="855"/>
      <c r="J99" s="565"/>
      <c r="K99" s="572"/>
      <c r="L99" s="565"/>
      <c r="M99" s="565"/>
      <c r="N99" s="561"/>
      <c r="O99" s="565"/>
      <c r="P99" s="572"/>
      <c r="Q99" s="789"/>
      <c r="R99" s="788"/>
      <c r="S99" s="792"/>
      <c r="T99" s="794"/>
      <c r="U99" s="784"/>
      <c r="V99" s="784"/>
      <c r="W99" s="784"/>
      <c r="X99" s="784"/>
      <c r="Y99" s="784"/>
      <c r="Z99" s="784"/>
      <c r="AA99" s="784"/>
      <c r="AB99" s="784"/>
      <c r="AC99" s="784"/>
      <c r="AD99" s="784"/>
      <c r="AE99" s="785"/>
      <c r="AF99" s="785"/>
      <c r="AG99" s="785"/>
      <c r="AH99" s="785"/>
      <c r="AI99" s="785"/>
      <c r="AJ99" s="785"/>
    </row>
    <row r="100" spans="2:36" s="714" customFormat="1" ht="12.75">
      <c r="B100" s="856"/>
      <c r="C100" s="795"/>
      <c r="D100" s="795"/>
      <c r="E100" s="796"/>
      <c r="F100" s="796"/>
      <c r="G100" s="796"/>
      <c r="H100" s="796"/>
      <c r="I100" s="795"/>
      <c r="J100" s="795"/>
      <c r="K100" s="857"/>
      <c r="L100" s="796"/>
      <c r="M100" s="796"/>
      <c r="N100" s="796"/>
      <c r="O100" s="796"/>
      <c r="P100" s="796"/>
      <c r="Q100" s="789"/>
      <c r="R100" s="794"/>
      <c r="S100" s="789"/>
      <c r="T100" s="794"/>
      <c r="U100" s="784"/>
      <c r="V100" s="784"/>
      <c r="W100" s="784"/>
      <c r="X100" s="784"/>
      <c r="Y100" s="784"/>
      <c r="Z100" s="784"/>
      <c r="AA100" s="784"/>
      <c r="AB100" s="784"/>
      <c r="AC100" s="784"/>
      <c r="AD100" s="784"/>
      <c r="AE100" s="785"/>
      <c r="AF100" s="785"/>
      <c r="AG100" s="785"/>
      <c r="AH100" s="785"/>
      <c r="AI100" s="785"/>
      <c r="AJ100" s="785"/>
    </row>
    <row r="101" spans="2:36" s="714" customFormat="1" ht="12.75">
      <c r="B101" s="585"/>
      <c r="C101" s="796"/>
      <c r="D101" s="796"/>
      <c r="E101" s="796"/>
      <c r="F101" s="796"/>
      <c r="G101" s="796"/>
      <c r="H101" s="796"/>
      <c r="I101" s="796"/>
      <c r="J101" s="796"/>
      <c r="K101" s="570"/>
      <c r="L101" s="796"/>
      <c r="M101" s="796"/>
      <c r="N101" s="796"/>
      <c r="O101" s="796"/>
      <c r="P101" s="796"/>
      <c r="Q101" s="789"/>
      <c r="R101" s="794"/>
      <c r="S101" s="789"/>
      <c r="T101" s="794"/>
      <c r="U101" s="784"/>
      <c r="V101" s="784"/>
      <c r="W101" s="784"/>
      <c r="X101" s="784"/>
      <c r="Y101" s="784"/>
      <c r="Z101" s="784"/>
      <c r="AA101" s="784"/>
      <c r="AB101" s="784"/>
      <c r="AC101" s="784"/>
      <c r="AD101" s="784"/>
      <c r="AE101" s="785"/>
      <c r="AF101" s="785"/>
      <c r="AG101" s="785"/>
      <c r="AH101" s="785"/>
      <c r="AI101" s="785"/>
      <c r="AJ101" s="785"/>
    </row>
    <row r="102" spans="2:36" s="714" customFormat="1" ht="12.75">
      <c r="B102" s="854"/>
      <c r="C102" s="796"/>
      <c r="D102" s="796"/>
      <c r="E102" s="796"/>
      <c r="F102" s="796"/>
      <c r="G102" s="796"/>
      <c r="H102" s="796"/>
      <c r="I102" s="796"/>
      <c r="J102" s="796"/>
      <c r="K102" s="572"/>
      <c r="L102" s="796"/>
      <c r="M102" s="796"/>
      <c r="N102" s="796"/>
      <c r="O102" s="796"/>
      <c r="P102" s="796"/>
      <c r="Q102" s="789"/>
      <c r="R102" s="794"/>
      <c r="S102" s="789"/>
      <c r="T102" s="794"/>
      <c r="U102" s="784"/>
      <c r="V102" s="784"/>
      <c r="W102" s="784"/>
      <c r="X102" s="784"/>
      <c r="Y102" s="784"/>
      <c r="Z102" s="784"/>
      <c r="AA102" s="784"/>
      <c r="AB102" s="784"/>
      <c r="AC102" s="784"/>
      <c r="AD102" s="784"/>
      <c r="AE102" s="785"/>
      <c r="AF102" s="785"/>
      <c r="AG102" s="785"/>
      <c r="AH102" s="785"/>
      <c r="AI102" s="785"/>
      <c r="AJ102" s="785"/>
    </row>
    <row r="103" spans="2:36" s="714" customFormat="1" ht="12.75">
      <c r="B103" s="716"/>
      <c r="C103" s="716"/>
      <c r="D103" s="716"/>
      <c r="E103" s="716"/>
      <c r="F103" s="716"/>
      <c r="G103" s="716"/>
      <c r="H103" s="716"/>
      <c r="I103" s="716"/>
      <c r="J103" s="716"/>
      <c r="K103" s="716"/>
      <c r="L103" s="716"/>
      <c r="M103" s="716"/>
      <c r="N103" s="716"/>
      <c r="O103" s="716"/>
      <c r="P103" s="716"/>
      <c r="Q103" s="789"/>
      <c r="R103" s="788"/>
      <c r="S103" s="789"/>
      <c r="T103" s="788"/>
      <c r="U103" s="784"/>
      <c r="V103" s="784"/>
      <c r="W103" s="784"/>
      <c r="X103" s="784"/>
      <c r="Y103" s="784"/>
      <c r="Z103" s="784"/>
      <c r="AA103" s="784"/>
      <c r="AB103" s="784"/>
      <c r="AC103" s="784"/>
      <c r="AD103" s="784"/>
      <c r="AE103" s="785"/>
      <c r="AF103" s="785"/>
      <c r="AG103" s="785"/>
      <c r="AH103" s="785"/>
      <c r="AI103" s="785"/>
      <c r="AJ103" s="785"/>
    </row>
    <row r="104" spans="2:36" s="714" customFormat="1" ht="12.75">
      <c r="B104" s="716"/>
      <c r="C104" s="716"/>
      <c r="D104" s="716"/>
      <c r="E104" s="716"/>
      <c r="F104" s="716"/>
      <c r="G104" s="716"/>
      <c r="H104" s="716"/>
      <c r="I104" s="716"/>
      <c r="J104" s="716"/>
      <c r="K104" s="716"/>
      <c r="L104" s="716"/>
      <c r="M104" s="716"/>
      <c r="N104" s="716"/>
      <c r="O104" s="716"/>
      <c r="P104" s="716"/>
      <c r="Q104" s="789"/>
      <c r="R104" s="788"/>
      <c r="S104" s="789"/>
      <c r="T104" s="788"/>
      <c r="U104" s="784"/>
      <c r="V104" s="784"/>
      <c r="W104" s="784"/>
      <c r="X104" s="784"/>
      <c r="Y104" s="784"/>
      <c r="Z104" s="784"/>
      <c r="AA104" s="784"/>
      <c r="AB104" s="784"/>
      <c r="AC104" s="784"/>
      <c r="AD104" s="784"/>
      <c r="AE104" s="785"/>
      <c r="AF104" s="785"/>
      <c r="AG104" s="785"/>
      <c r="AH104" s="785"/>
      <c r="AI104" s="785"/>
      <c r="AJ104" s="785"/>
    </row>
    <row r="105" spans="2:36" s="714" customFormat="1" ht="12.75">
      <c r="B105" s="716"/>
      <c r="C105" s="716"/>
      <c r="D105" s="716"/>
      <c r="E105" s="716"/>
      <c r="F105" s="716"/>
      <c r="G105" s="716"/>
      <c r="H105" s="716"/>
      <c r="I105" s="716"/>
      <c r="J105" s="716"/>
      <c r="K105" s="716"/>
      <c r="L105" s="716"/>
      <c r="M105" s="716"/>
      <c r="N105" s="716"/>
      <c r="O105" s="716"/>
      <c r="P105" s="716"/>
      <c r="Q105" s="789"/>
      <c r="R105" s="788"/>
      <c r="S105" s="789"/>
      <c r="T105" s="788"/>
      <c r="U105" s="784"/>
      <c r="V105" s="784"/>
      <c r="W105" s="784"/>
      <c r="X105" s="784"/>
      <c r="Y105" s="784"/>
      <c r="Z105" s="784"/>
      <c r="AA105" s="784"/>
      <c r="AB105" s="784"/>
      <c r="AC105" s="784"/>
      <c r="AD105" s="784"/>
      <c r="AE105" s="785"/>
      <c r="AF105" s="785"/>
      <c r="AG105" s="785"/>
      <c r="AH105" s="785"/>
      <c r="AI105" s="785"/>
      <c r="AJ105" s="785"/>
    </row>
    <row r="106" spans="2:36" s="714" customFormat="1" ht="12.75">
      <c r="B106" s="716"/>
      <c r="C106" s="716"/>
      <c r="D106" s="716"/>
      <c r="E106" s="716"/>
      <c r="F106" s="716"/>
      <c r="G106" s="716"/>
      <c r="H106" s="716"/>
      <c r="I106" s="716"/>
      <c r="J106" s="716"/>
      <c r="K106" s="716"/>
      <c r="L106" s="716"/>
      <c r="M106" s="716"/>
      <c r="N106" s="716"/>
      <c r="O106" s="716"/>
      <c r="P106" s="716"/>
      <c r="Q106" s="789"/>
      <c r="R106" s="788"/>
      <c r="S106" s="789"/>
      <c r="T106" s="788"/>
      <c r="U106" s="784"/>
      <c r="V106" s="784"/>
      <c r="W106" s="784"/>
      <c r="X106" s="784"/>
      <c r="Y106" s="784"/>
      <c r="Z106" s="784"/>
      <c r="AA106" s="784"/>
      <c r="AB106" s="784"/>
      <c r="AC106" s="784"/>
      <c r="AD106" s="784"/>
      <c r="AE106" s="785"/>
      <c r="AF106" s="785"/>
      <c r="AG106" s="785"/>
      <c r="AH106" s="785"/>
      <c r="AI106" s="785"/>
      <c r="AJ106" s="785"/>
    </row>
    <row r="107" spans="2:36" s="714" customFormat="1" ht="12.75">
      <c r="B107" s="716"/>
      <c r="C107" s="716"/>
      <c r="D107" s="716"/>
      <c r="E107" s="716"/>
      <c r="F107" s="716"/>
      <c r="G107" s="716"/>
      <c r="H107" s="716"/>
      <c r="I107" s="716"/>
      <c r="J107" s="716"/>
      <c r="K107" s="716"/>
      <c r="L107" s="716"/>
      <c r="M107" s="716"/>
      <c r="N107" s="716"/>
      <c r="O107" s="716"/>
      <c r="P107" s="716"/>
      <c r="Q107" s="789"/>
      <c r="R107" s="788"/>
      <c r="S107" s="789"/>
      <c r="T107" s="788"/>
      <c r="U107" s="784"/>
      <c r="V107" s="784"/>
      <c r="W107" s="784"/>
      <c r="X107" s="784"/>
      <c r="Y107" s="784"/>
      <c r="Z107" s="784"/>
      <c r="AA107" s="784"/>
      <c r="AB107" s="784"/>
      <c r="AC107" s="784"/>
      <c r="AD107" s="784"/>
      <c r="AE107" s="785"/>
      <c r="AF107" s="785"/>
      <c r="AG107" s="785"/>
      <c r="AH107" s="785"/>
      <c r="AI107" s="785"/>
      <c r="AJ107" s="785"/>
    </row>
    <row r="108" spans="2:36" s="714" customFormat="1" ht="12.75">
      <c r="B108" s="716"/>
      <c r="C108" s="716"/>
      <c r="D108" s="716"/>
      <c r="E108" s="716"/>
      <c r="F108" s="716"/>
      <c r="G108" s="716"/>
      <c r="H108" s="716"/>
      <c r="I108" s="716"/>
      <c r="J108" s="716"/>
      <c r="K108" s="716"/>
      <c r="L108" s="716"/>
      <c r="M108" s="716"/>
      <c r="N108" s="716"/>
      <c r="O108" s="716"/>
      <c r="P108" s="716"/>
      <c r="Q108" s="789"/>
      <c r="R108" s="788"/>
      <c r="S108" s="789"/>
      <c r="T108" s="788"/>
      <c r="U108" s="784"/>
      <c r="V108" s="784"/>
      <c r="W108" s="784"/>
      <c r="X108" s="784"/>
      <c r="Y108" s="784"/>
      <c r="Z108" s="784"/>
      <c r="AA108" s="784"/>
      <c r="AB108" s="784"/>
      <c r="AC108" s="784"/>
      <c r="AD108" s="784"/>
      <c r="AE108" s="785"/>
      <c r="AF108" s="785"/>
      <c r="AG108" s="785"/>
      <c r="AH108" s="785"/>
      <c r="AI108" s="785"/>
      <c r="AJ108" s="785"/>
    </row>
    <row r="109" spans="2:30" s="714" customFormat="1" ht="12.75">
      <c r="B109" s="716"/>
      <c r="C109" s="716"/>
      <c r="D109" s="716"/>
      <c r="E109" s="716"/>
      <c r="F109" s="716"/>
      <c r="G109" s="716"/>
      <c r="H109" s="716"/>
      <c r="I109" s="716"/>
      <c r="J109" s="716"/>
      <c r="K109" s="716"/>
      <c r="L109" s="716"/>
      <c r="M109" s="716"/>
      <c r="N109" s="716"/>
      <c r="O109" s="716"/>
      <c r="P109" s="716"/>
      <c r="Q109" s="789"/>
      <c r="R109" s="788"/>
      <c r="S109" s="789"/>
      <c r="T109" s="788"/>
      <c r="U109" s="797"/>
      <c r="V109" s="797"/>
      <c r="W109" s="797"/>
      <c r="X109" s="797"/>
      <c r="Y109" s="797"/>
      <c r="Z109" s="797"/>
      <c r="AA109" s="797"/>
      <c r="AB109" s="797"/>
      <c r="AC109" s="797"/>
      <c r="AD109" s="797"/>
    </row>
    <row r="110" spans="17:30" s="714" customFormat="1" ht="12.75">
      <c r="Q110" s="789"/>
      <c r="R110" s="798"/>
      <c r="S110" s="789"/>
      <c r="T110" s="798"/>
      <c r="U110" s="797"/>
      <c r="V110" s="797"/>
      <c r="W110" s="797"/>
      <c r="X110" s="797"/>
      <c r="Y110" s="797"/>
      <c r="Z110" s="797"/>
      <c r="AA110" s="797"/>
      <c r="AB110" s="797"/>
      <c r="AC110" s="797"/>
      <c r="AD110" s="797"/>
    </row>
    <row r="111" spans="17:30" s="714" customFormat="1" ht="12.75">
      <c r="Q111" s="789"/>
      <c r="R111" s="798"/>
      <c r="S111" s="789"/>
      <c r="T111" s="798"/>
      <c r="U111" s="797"/>
      <c r="V111" s="797"/>
      <c r="W111" s="797"/>
      <c r="X111" s="797"/>
      <c r="Y111" s="797"/>
      <c r="Z111" s="797"/>
      <c r="AA111" s="797"/>
      <c r="AB111" s="797"/>
      <c r="AC111" s="797"/>
      <c r="AD111" s="797"/>
    </row>
    <row r="112" spans="17:30" s="714" customFormat="1" ht="12.75">
      <c r="Q112" s="789"/>
      <c r="R112" s="798"/>
      <c r="S112" s="789"/>
      <c r="T112" s="798"/>
      <c r="U112" s="797"/>
      <c r="V112" s="797"/>
      <c r="W112" s="797"/>
      <c r="X112" s="797"/>
      <c r="Y112" s="797"/>
      <c r="Z112" s="797"/>
      <c r="AA112" s="797"/>
      <c r="AB112" s="797"/>
      <c r="AC112" s="797"/>
      <c r="AD112" s="797"/>
    </row>
    <row r="113" spans="17:30" s="714" customFormat="1" ht="12.75">
      <c r="Q113" s="789"/>
      <c r="R113" s="798"/>
      <c r="S113" s="789"/>
      <c r="T113" s="798"/>
      <c r="U113" s="797"/>
      <c r="V113" s="797"/>
      <c r="W113" s="797"/>
      <c r="X113" s="797"/>
      <c r="Y113" s="797"/>
      <c r="Z113" s="797"/>
      <c r="AA113" s="797"/>
      <c r="AB113" s="797"/>
      <c r="AC113" s="797"/>
      <c r="AD113" s="797"/>
    </row>
    <row r="114" spans="17:30" s="714" customFormat="1" ht="12.75">
      <c r="Q114" s="789"/>
      <c r="R114" s="798"/>
      <c r="S114" s="789"/>
      <c r="T114" s="798"/>
      <c r="U114" s="797"/>
      <c r="V114" s="797"/>
      <c r="W114" s="797"/>
      <c r="X114" s="797"/>
      <c r="Y114" s="797"/>
      <c r="Z114" s="797"/>
      <c r="AA114" s="797"/>
      <c r="AB114" s="797"/>
      <c r="AC114" s="797"/>
      <c r="AD114" s="797"/>
    </row>
    <row r="115" spans="17:30" s="714" customFormat="1" ht="12.75">
      <c r="Q115" s="789"/>
      <c r="R115" s="798"/>
      <c r="S115" s="789"/>
      <c r="T115" s="798"/>
      <c r="U115" s="797"/>
      <c r="V115" s="797"/>
      <c r="W115" s="797"/>
      <c r="X115" s="797"/>
      <c r="Y115" s="797"/>
      <c r="Z115" s="797"/>
      <c r="AA115" s="797"/>
      <c r="AB115" s="797"/>
      <c r="AC115" s="797"/>
      <c r="AD115" s="797"/>
    </row>
    <row r="116" spans="17:30" s="714" customFormat="1" ht="12.75">
      <c r="Q116" s="789"/>
      <c r="R116" s="798"/>
      <c r="S116" s="789"/>
      <c r="T116" s="798"/>
      <c r="U116" s="797"/>
      <c r="V116" s="797"/>
      <c r="W116" s="797"/>
      <c r="X116" s="797"/>
      <c r="Y116" s="797"/>
      <c r="Z116" s="797"/>
      <c r="AA116" s="797"/>
      <c r="AB116" s="797"/>
      <c r="AC116" s="797"/>
      <c r="AD116" s="797"/>
    </row>
    <row r="117" spans="17:30" s="714" customFormat="1" ht="12.75">
      <c r="Q117" s="789"/>
      <c r="R117" s="798"/>
      <c r="S117" s="789"/>
      <c r="T117" s="798"/>
      <c r="U117" s="797"/>
      <c r="V117" s="797"/>
      <c r="W117" s="797"/>
      <c r="X117" s="797"/>
      <c r="Y117" s="797"/>
      <c r="Z117" s="797"/>
      <c r="AA117" s="797"/>
      <c r="AB117" s="797"/>
      <c r="AC117" s="797"/>
      <c r="AD117" s="797"/>
    </row>
    <row r="118" spans="17:30" s="714" customFormat="1" ht="12.75">
      <c r="Q118" s="789"/>
      <c r="R118" s="798"/>
      <c r="S118" s="789"/>
      <c r="T118" s="798"/>
      <c r="U118" s="797"/>
      <c r="V118" s="797"/>
      <c r="W118" s="797"/>
      <c r="X118" s="797"/>
      <c r="Y118" s="797"/>
      <c r="Z118" s="797"/>
      <c r="AA118" s="797"/>
      <c r="AB118" s="797"/>
      <c r="AC118" s="797"/>
      <c r="AD118" s="797"/>
    </row>
    <row r="119" spans="2:30" s="714" customFormat="1" ht="12.75">
      <c r="B119" s="762"/>
      <c r="Q119" s="789"/>
      <c r="R119" s="798"/>
      <c r="S119" s="789"/>
      <c r="T119" s="798"/>
      <c r="U119" s="797"/>
      <c r="V119" s="797"/>
      <c r="W119" s="797"/>
      <c r="X119" s="797"/>
      <c r="Y119" s="797"/>
      <c r="Z119" s="797"/>
      <c r="AA119" s="797"/>
      <c r="AB119" s="797"/>
      <c r="AC119" s="797"/>
      <c r="AD119" s="797"/>
    </row>
    <row r="120" spans="17:30" s="714" customFormat="1" ht="12.75">
      <c r="Q120" s="789"/>
      <c r="R120" s="798"/>
      <c r="S120" s="789"/>
      <c r="T120" s="798"/>
      <c r="U120" s="797"/>
      <c r="V120" s="797"/>
      <c r="W120" s="797"/>
      <c r="X120" s="797"/>
      <c r="Y120" s="797"/>
      <c r="Z120" s="797"/>
      <c r="AA120" s="797"/>
      <c r="AB120" s="797"/>
      <c r="AC120" s="797"/>
      <c r="AD120" s="797"/>
    </row>
    <row r="121" spans="2:30" s="714" customFormat="1" ht="12.75">
      <c r="B121" s="762"/>
      <c r="Q121" s="789"/>
      <c r="R121" s="798"/>
      <c r="S121" s="789"/>
      <c r="T121" s="798"/>
      <c r="U121" s="797"/>
      <c r="V121" s="797"/>
      <c r="W121" s="797"/>
      <c r="X121" s="797"/>
      <c r="Y121" s="797"/>
      <c r="Z121" s="797"/>
      <c r="AA121" s="797"/>
      <c r="AB121" s="797"/>
      <c r="AC121" s="797"/>
      <c r="AD121" s="797"/>
    </row>
    <row r="122" spans="17:30" s="714" customFormat="1" ht="12.75">
      <c r="Q122" s="789"/>
      <c r="R122" s="798"/>
      <c r="S122" s="789"/>
      <c r="T122" s="798"/>
      <c r="U122" s="797"/>
      <c r="V122" s="797"/>
      <c r="W122" s="797"/>
      <c r="X122" s="797"/>
      <c r="Y122" s="797"/>
      <c r="Z122" s="797"/>
      <c r="AA122" s="797"/>
      <c r="AB122" s="797"/>
      <c r="AC122" s="797"/>
      <c r="AD122" s="797"/>
    </row>
    <row r="123" spans="17:30" s="714" customFormat="1" ht="12.75">
      <c r="Q123" s="799"/>
      <c r="R123" s="798"/>
      <c r="S123" s="789"/>
      <c r="T123" s="798"/>
      <c r="U123" s="797"/>
      <c r="V123" s="797"/>
      <c r="W123" s="797"/>
      <c r="X123" s="797"/>
      <c r="Y123" s="797"/>
      <c r="Z123" s="797"/>
      <c r="AA123" s="797"/>
      <c r="AB123" s="797"/>
      <c r="AC123" s="797"/>
      <c r="AD123" s="797"/>
    </row>
    <row r="124" spans="17:30" s="714" customFormat="1" ht="12.75">
      <c r="Q124" s="799"/>
      <c r="R124" s="798"/>
      <c r="S124" s="789"/>
      <c r="T124" s="798"/>
      <c r="U124" s="797"/>
      <c r="V124" s="797"/>
      <c r="W124" s="797"/>
      <c r="X124" s="797"/>
      <c r="Y124" s="797"/>
      <c r="Z124" s="797"/>
      <c r="AA124" s="797"/>
      <c r="AB124" s="797"/>
      <c r="AC124" s="797"/>
      <c r="AD124" s="797"/>
    </row>
    <row r="125" spans="17:30" s="714" customFormat="1" ht="12.75">
      <c r="Q125" s="720"/>
      <c r="R125" s="798"/>
      <c r="S125" s="789"/>
      <c r="T125" s="798"/>
      <c r="U125" s="797"/>
      <c r="V125" s="797"/>
      <c r="W125" s="797"/>
      <c r="X125" s="797"/>
      <c r="Y125" s="797"/>
      <c r="Z125" s="797"/>
      <c r="AA125" s="797"/>
      <c r="AB125" s="797"/>
      <c r="AC125" s="797"/>
      <c r="AD125" s="797"/>
    </row>
    <row r="126" spans="17:30" s="714" customFormat="1" ht="12.75">
      <c r="Q126" s="789"/>
      <c r="R126" s="798"/>
      <c r="S126" s="789"/>
      <c r="T126" s="798"/>
      <c r="U126" s="797"/>
      <c r="V126" s="797"/>
      <c r="W126" s="797"/>
      <c r="X126" s="797"/>
      <c r="Y126" s="797"/>
      <c r="Z126" s="797"/>
      <c r="AA126" s="797"/>
      <c r="AB126" s="797"/>
      <c r="AC126" s="797"/>
      <c r="AD126" s="797"/>
    </row>
    <row r="127" spans="2:30" s="714" customFormat="1" ht="12.75">
      <c r="B127" s="762"/>
      <c r="C127" s="762"/>
      <c r="D127" s="716"/>
      <c r="E127" s="716"/>
      <c r="F127" s="716"/>
      <c r="G127" s="716"/>
      <c r="H127" s="716"/>
      <c r="I127" s="716"/>
      <c r="J127" s="716"/>
      <c r="K127" s="716"/>
      <c r="L127" s="716"/>
      <c r="M127" s="716"/>
      <c r="N127" s="716"/>
      <c r="O127" s="716"/>
      <c r="P127" s="716"/>
      <c r="Q127" s="789"/>
      <c r="R127" s="798"/>
      <c r="S127" s="789"/>
      <c r="T127" s="798"/>
      <c r="U127" s="797"/>
      <c r="V127" s="797"/>
      <c r="W127" s="797"/>
      <c r="X127" s="797"/>
      <c r="Y127" s="797"/>
      <c r="Z127" s="797"/>
      <c r="AA127" s="797"/>
      <c r="AB127" s="797"/>
      <c r="AC127" s="797"/>
      <c r="AD127" s="797"/>
    </row>
    <row r="128" spans="2:30" s="714" customFormat="1" ht="12.75">
      <c r="B128" s="716"/>
      <c r="C128" s="716"/>
      <c r="D128" s="716"/>
      <c r="E128" s="716"/>
      <c r="F128" s="716"/>
      <c r="G128" s="716"/>
      <c r="H128" s="716"/>
      <c r="I128" s="716"/>
      <c r="J128" s="716"/>
      <c r="K128" s="716"/>
      <c r="L128" s="716"/>
      <c r="M128" s="716"/>
      <c r="N128" s="716"/>
      <c r="O128" s="716"/>
      <c r="P128" s="716"/>
      <c r="Q128" s="789"/>
      <c r="R128" s="798"/>
      <c r="S128" s="789"/>
      <c r="T128" s="798"/>
      <c r="U128" s="797"/>
      <c r="V128" s="797"/>
      <c r="W128" s="797"/>
      <c r="X128" s="797"/>
      <c r="Y128" s="797"/>
      <c r="Z128" s="797"/>
      <c r="AA128" s="797"/>
      <c r="AB128" s="797"/>
      <c r="AC128" s="797"/>
      <c r="AD128" s="797"/>
    </row>
    <row r="129" spans="2:30" s="714" customFormat="1" ht="12.75">
      <c r="B129" s="716"/>
      <c r="C129" s="716"/>
      <c r="D129" s="716"/>
      <c r="E129" s="716"/>
      <c r="F129" s="716"/>
      <c r="G129" s="716"/>
      <c r="H129" s="716"/>
      <c r="I129" s="716"/>
      <c r="J129" s="716"/>
      <c r="K129" s="716"/>
      <c r="L129" s="716"/>
      <c r="M129" s="716"/>
      <c r="N129" s="716"/>
      <c r="O129" s="716"/>
      <c r="P129" s="716"/>
      <c r="Q129" s="789"/>
      <c r="R129" s="798"/>
      <c r="S129" s="789"/>
      <c r="T129" s="798"/>
      <c r="U129" s="797"/>
      <c r="V129" s="797"/>
      <c r="W129" s="797"/>
      <c r="X129" s="797"/>
      <c r="Y129" s="797"/>
      <c r="Z129" s="797"/>
      <c r="AA129" s="797"/>
      <c r="AB129" s="797"/>
      <c r="AC129" s="797"/>
      <c r="AD129" s="797"/>
    </row>
    <row r="130" spans="1:30" s="714" customFormat="1" ht="12.75">
      <c r="A130" s="800"/>
      <c r="B130" s="716"/>
      <c r="C130" s="716"/>
      <c r="D130" s="716"/>
      <c r="E130" s="716"/>
      <c r="F130" s="716"/>
      <c r="G130" s="716"/>
      <c r="H130" s="716"/>
      <c r="I130" s="716"/>
      <c r="J130" s="716"/>
      <c r="K130" s="716"/>
      <c r="L130" s="716"/>
      <c r="M130" s="716"/>
      <c r="N130" s="716"/>
      <c r="O130" s="716"/>
      <c r="P130" s="716"/>
      <c r="Q130" s="789"/>
      <c r="R130" s="798"/>
      <c r="S130" s="789"/>
      <c r="T130" s="798"/>
      <c r="U130" s="797"/>
      <c r="V130" s="797"/>
      <c r="W130" s="797"/>
      <c r="X130" s="797"/>
      <c r="Y130" s="797"/>
      <c r="Z130" s="797"/>
      <c r="AA130" s="797"/>
      <c r="AB130" s="797"/>
      <c r="AC130" s="797"/>
      <c r="AD130" s="797"/>
    </row>
    <row r="131" spans="2:30" s="714" customFormat="1" ht="12.75">
      <c r="B131" s="716"/>
      <c r="C131" s="716"/>
      <c r="D131" s="716"/>
      <c r="E131" s="716"/>
      <c r="F131" s="716"/>
      <c r="G131" s="716"/>
      <c r="H131" s="716"/>
      <c r="I131" s="716"/>
      <c r="J131" s="716"/>
      <c r="K131" s="716"/>
      <c r="L131" s="716"/>
      <c r="M131" s="716"/>
      <c r="N131" s="716"/>
      <c r="O131" s="716"/>
      <c r="P131" s="716"/>
      <c r="Q131" s="789"/>
      <c r="R131" s="798"/>
      <c r="S131" s="789"/>
      <c r="T131" s="798"/>
      <c r="U131" s="797"/>
      <c r="V131" s="797"/>
      <c r="W131" s="797"/>
      <c r="X131" s="797"/>
      <c r="Y131" s="797"/>
      <c r="Z131" s="797"/>
      <c r="AA131" s="797"/>
      <c r="AB131" s="797"/>
      <c r="AC131" s="797"/>
      <c r="AD131" s="797"/>
    </row>
    <row r="132" spans="2:30" s="714" customFormat="1" ht="12.75">
      <c r="B132" s="716"/>
      <c r="C132" s="716"/>
      <c r="D132" s="716"/>
      <c r="E132" s="716"/>
      <c r="F132" s="716"/>
      <c r="G132" s="716"/>
      <c r="H132" s="716"/>
      <c r="I132" s="716"/>
      <c r="J132" s="716"/>
      <c r="K132" s="716"/>
      <c r="L132" s="716"/>
      <c r="M132" s="716"/>
      <c r="N132" s="716"/>
      <c r="O132" s="716"/>
      <c r="P132" s="716"/>
      <c r="Q132" s="789"/>
      <c r="R132" s="798"/>
      <c r="S132" s="789"/>
      <c r="T132" s="798"/>
      <c r="U132" s="797"/>
      <c r="V132" s="797"/>
      <c r="W132" s="797"/>
      <c r="X132" s="797"/>
      <c r="Y132" s="797"/>
      <c r="Z132" s="797"/>
      <c r="AA132" s="797"/>
      <c r="AB132" s="797"/>
      <c r="AC132" s="797"/>
      <c r="AD132" s="797"/>
    </row>
    <row r="133" spans="2:30" s="714" customFormat="1" ht="12.75">
      <c r="B133" s="716"/>
      <c r="C133" s="716"/>
      <c r="D133" s="716"/>
      <c r="E133" s="716"/>
      <c r="F133" s="716"/>
      <c r="G133" s="716"/>
      <c r="H133" s="716"/>
      <c r="I133" s="716"/>
      <c r="J133" s="716"/>
      <c r="K133" s="716"/>
      <c r="L133" s="716"/>
      <c r="M133" s="716"/>
      <c r="N133" s="716"/>
      <c r="O133" s="716"/>
      <c r="P133" s="716"/>
      <c r="Q133" s="789"/>
      <c r="R133" s="798"/>
      <c r="S133" s="789"/>
      <c r="T133" s="798"/>
      <c r="U133" s="797"/>
      <c r="V133" s="797"/>
      <c r="W133" s="797"/>
      <c r="X133" s="797"/>
      <c r="Y133" s="797"/>
      <c r="Z133" s="797"/>
      <c r="AA133" s="797"/>
      <c r="AB133" s="797"/>
      <c r="AC133" s="797"/>
      <c r="AD133" s="797"/>
    </row>
    <row r="134" spans="2:30" s="714" customFormat="1" ht="12.75">
      <c r="B134" s="716"/>
      <c r="C134" s="716"/>
      <c r="D134" s="716"/>
      <c r="E134" s="716"/>
      <c r="F134" s="716"/>
      <c r="G134" s="716"/>
      <c r="H134" s="716"/>
      <c r="I134" s="716"/>
      <c r="J134" s="716"/>
      <c r="K134" s="716"/>
      <c r="L134" s="716"/>
      <c r="M134" s="716"/>
      <c r="N134" s="716"/>
      <c r="O134" s="716"/>
      <c r="P134" s="716"/>
      <c r="Q134" s="789"/>
      <c r="R134" s="798"/>
      <c r="S134" s="789"/>
      <c r="T134" s="798"/>
      <c r="U134" s="797"/>
      <c r="V134" s="797"/>
      <c r="W134" s="797"/>
      <c r="X134" s="797"/>
      <c r="Y134" s="797"/>
      <c r="Z134" s="797"/>
      <c r="AA134" s="797"/>
      <c r="AB134" s="797"/>
      <c r="AC134" s="797"/>
      <c r="AD134" s="797"/>
    </row>
    <row r="135" spans="2:30" s="714" customFormat="1" ht="12.75">
      <c r="B135" s="716"/>
      <c r="C135" s="716"/>
      <c r="D135" s="716"/>
      <c r="E135" s="716"/>
      <c r="F135" s="716"/>
      <c r="G135" s="716"/>
      <c r="H135" s="716"/>
      <c r="I135" s="716"/>
      <c r="J135" s="716"/>
      <c r="K135" s="716"/>
      <c r="L135" s="716"/>
      <c r="M135" s="716"/>
      <c r="N135" s="716"/>
      <c r="O135" s="716"/>
      <c r="P135" s="716"/>
      <c r="Q135" s="789"/>
      <c r="R135" s="798"/>
      <c r="S135" s="789"/>
      <c r="T135" s="798"/>
      <c r="U135" s="797"/>
      <c r="V135" s="797"/>
      <c r="W135" s="797"/>
      <c r="X135" s="797"/>
      <c r="Y135" s="797"/>
      <c r="Z135" s="797"/>
      <c r="AA135" s="797"/>
      <c r="AB135" s="797"/>
      <c r="AC135" s="797"/>
      <c r="AD135" s="797"/>
    </row>
    <row r="136" spans="2:30" s="714" customFormat="1" ht="12.75">
      <c r="B136" s="716"/>
      <c r="C136" s="716"/>
      <c r="D136" s="716"/>
      <c r="E136" s="716"/>
      <c r="F136" s="716"/>
      <c r="G136" s="716"/>
      <c r="H136" s="716"/>
      <c r="I136" s="716"/>
      <c r="J136" s="716"/>
      <c r="K136" s="716"/>
      <c r="L136" s="716"/>
      <c r="M136" s="716"/>
      <c r="N136" s="716"/>
      <c r="O136" s="716"/>
      <c r="P136" s="716"/>
      <c r="Q136" s="789"/>
      <c r="R136" s="798"/>
      <c r="S136" s="789"/>
      <c r="T136" s="798"/>
      <c r="U136" s="797"/>
      <c r="V136" s="797"/>
      <c r="W136" s="797"/>
      <c r="X136" s="797"/>
      <c r="Y136" s="797"/>
      <c r="Z136" s="797"/>
      <c r="AA136" s="797"/>
      <c r="AB136" s="797"/>
      <c r="AC136" s="797"/>
      <c r="AD136" s="797"/>
    </row>
    <row r="137" spans="2:30" s="714" customFormat="1" ht="12.75">
      <c r="B137" s="716"/>
      <c r="C137" s="716"/>
      <c r="D137" s="716"/>
      <c r="E137" s="716"/>
      <c r="F137" s="716"/>
      <c r="G137" s="716"/>
      <c r="H137" s="716"/>
      <c r="I137" s="716"/>
      <c r="J137" s="716"/>
      <c r="K137" s="716"/>
      <c r="L137" s="716"/>
      <c r="M137" s="716"/>
      <c r="N137" s="716"/>
      <c r="O137" s="716"/>
      <c r="P137" s="716"/>
      <c r="Q137" s="789"/>
      <c r="R137" s="798"/>
      <c r="S137" s="789"/>
      <c r="T137" s="798"/>
      <c r="U137" s="797"/>
      <c r="V137" s="797"/>
      <c r="W137" s="797"/>
      <c r="X137" s="797"/>
      <c r="Y137" s="797"/>
      <c r="Z137" s="797"/>
      <c r="AA137" s="797"/>
      <c r="AB137" s="797"/>
      <c r="AC137" s="797"/>
      <c r="AD137" s="797"/>
    </row>
    <row r="138" spans="2:30" s="714" customFormat="1" ht="12.75">
      <c r="B138" s="716"/>
      <c r="C138" s="716"/>
      <c r="D138" s="716"/>
      <c r="E138" s="716"/>
      <c r="F138" s="716"/>
      <c r="G138" s="716"/>
      <c r="H138" s="716"/>
      <c r="I138" s="716"/>
      <c r="J138" s="716"/>
      <c r="K138" s="716"/>
      <c r="L138" s="716"/>
      <c r="M138" s="716"/>
      <c r="N138" s="716"/>
      <c r="O138" s="716"/>
      <c r="P138" s="716"/>
      <c r="Q138" s="789"/>
      <c r="R138" s="798"/>
      <c r="S138" s="789"/>
      <c r="T138" s="798"/>
      <c r="U138" s="797"/>
      <c r="V138" s="797"/>
      <c r="W138" s="797"/>
      <c r="X138" s="797"/>
      <c r="Y138" s="797"/>
      <c r="Z138" s="797"/>
      <c r="AA138" s="797"/>
      <c r="AB138" s="797"/>
      <c r="AC138" s="797"/>
      <c r="AD138" s="797"/>
    </row>
    <row r="139" spans="2:30" s="714" customFormat="1" ht="12.75">
      <c r="B139" s="716"/>
      <c r="C139" s="716"/>
      <c r="D139" s="716"/>
      <c r="E139" s="716"/>
      <c r="F139" s="716"/>
      <c r="G139" s="716"/>
      <c r="H139" s="716"/>
      <c r="I139" s="716"/>
      <c r="J139" s="716"/>
      <c r="K139" s="716"/>
      <c r="L139" s="716"/>
      <c r="M139" s="716"/>
      <c r="N139" s="716"/>
      <c r="O139" s="716"/>
      <c r="P139" s="716"/>
      <c r="Q139" s="789"/>
      <c r="R139" s="798"/>
      <c r="S139" s="789"/>
      <c r="T139" s="798"/>
      <c r="U139" s="797"/>
      <c r="V139" s="797"/>
      <c r="W139" s="797"/>
      <c r="X139" s="797"/>
      <c r="Y139" s="797"/>
      <c r="Z139" s="797"/>
      <c r="AA139" s="797"/>
      <c r="AB139" s="797"/>
      <c r="AC139" s="797"/>
      <c r="AD139" s="797"/>
    </row>
    <row r="140" spans="2:30" s="714" customFormat="1" ht="12.75">
      <c r="B140" s="716"/>
      <c r="C140" s="716"/>
      <c r="D140" s="716"/>
      <c r="E140" s="716"/>
      <c r="F140" s="716"/>
      <c r="G140" s="716"/>
      <c r="H140" s="716"/>
      <c r="I140" s="716"/>
      <c r="J140" s="716"/>
      <c r="K140" s="716"/>
      <c r="L140" s="716"/>
      <c r="M140" s="716"/>
      <c r="N140" s="716"/>
      <c r="O140" s="716"/>
      <c r="P140" s="716"/>
      <c r="Q140" s="789"/>
      <c r="R140" s="798"/>
      <c r="S140" s="789"/>
      <c r="T140" s="798"/>
      <c r="U140" s="797"/>
      <c r="V140" s="797"/>
      <c r="W140" s="797"/>
      <c r="X140" s="797"/>
      <c r="Y140" s="797"/>
      <c r="Z140" s="797"/>
      <c r="AA140" s="797"/>
      <c r="AB140" s="797"/>
      <c r="AC140" s="797"/>
      <c r="AD140" s="797"/>
    </row>
    <row r="141" spans="2:30" s="714" customFormat="1" ht="12.75">
      <c r="B141" s="716"/>
      <c r="C141" s="716"/>
      <c r="D141" s="716"/>
      <c r="E141" s="716"/>
      <c r="F141" s="716"/>
      <c r="G141" s="716"/>
      <c r="H141" s="716"/>
      <c r="I141" s="716"/>
      <c r="J141" s="716"/>
      <c r="K141" s="716"/>
      <c r="L141" s="716"/>
      <c r="M141" s="716"/>
      <c r="N141" s="716"/>
      <c r="O141" s="716"/>
      <c r="P141" s="716"/>
      <c r="Q141" s="789"/>
      <c r="R141" s="798"/>
      <c r="S141" s="789"/>
      <c r="T141" s="798"/>
      <c r="U141" s="797"/>
      <c r="V141" s="797"/>
      <c r="W141" s="797"/>
      <c r="X141" s="797"/>
      <c r="Y141" s="797"/>
      <c r="Z141" s="797"/>
      <c r="AA141" s="797"/>
      <c r="AB141" s="797"/>
      <c r="AC141" s="797"/>
      <c r="AD141" s="797"/>
    </row>
    <row r="142" spans="2:30" s="714" customFormat="1" ht="12.75">
      <c r="B142" s="716"/>
      <c r="C142" s="716"/>
      <c r="D142" s="716"/>
      <c r="E142" s="716"/>
      <c r="F142" s="716"/>
      <c r="G142" s="716"/>
      <c r="H142" s="716"/>
      <c r="I142" s="716"/>
      <c r="J142" s="716"/>
      <c r="K142" s="716"/>
      <c r="L142" s="716"/>
      <c r="M142" s="716"/>
      <c r="N142" s="716"/>
      <c r="O142" s="716"/>
      <c r="P142" s="716"/>
      <c r="Q142" s="789"/>
      <c r="R142" s="798"/>
      <c r="S142" s="789"/>
      <c r="T142" s="798"/>
      <c r="U142" s="797"/>
      <c r="V142" s="797"/>
      <c r="W142" s="797"/>
      <c r="X142" s="797"/>
      <c r="Y142" s="797"/>
      <c r="Z142" s="797"/>
      <c r="AA142" s="797"/>
      <c r="AB142" s="797"/>
      <c r="AC142" s="797"/>
      <c r="AD142" s="797"/>
    </row>
    <row r="143" spans="2:30" s="714" customFormat="1" ht="12.75">
      <c r="B143" s="716"/>
      <c r="C143" s="716"/>
      <c r="D143" s="716"/>
      <c r="E143" s="716"/>
      <c r="F143" s="716"/>
      <c r="G143" s="716"/>
      <c r="H143" s="716"/>
      <c r="I143" s="716"/>
      <c r="J143" s="716"/>
      <c r="K143" s="716"/>
      <c r="L143" s="716"/>
      <c r="M143" s="716"/>
      <c r="N143" s="716"/>
      <c r="O143" s="716"/>
      <c r="P143" s="716"/>
      <c r="Q143" s="789"/>
      <c r="R143" s="798"/>
      <c r="S143" s="789"/>
      <c r="T143" s="798"/>
      <c r="U143" s="797"/>
      <c r="V143" s="797"/>
      <c r="W143" s="797"/>
      <c r="X143" s="797"/>
      <c r="Y143" s="797"/>
      <c r="Z143" s="797"/>
      <c r="AA143" s="797"/>
      <c r="AB143" s="797"/>
      <c r="AC143" s="797"/>
      <c r="AD143" s="797"/>
    </row>
    <row r="144" spans="2:30" s="714" customFormat="1" ht="12.75">
      <c r="B144" s="716"/>
      <c r="C144" s="716"/>
      <c r="D144" s="716"/>
      <c r="E144" s="716"/>
      <c r="F144" s="716"/>
      <c r="G144" s="716"/>
      <c r="H144" s="716"/>
      <c r="I144" s="716"/>
      <c r="J144" s="716"/>
      <c r="K144" s="716"/>
      <c r="L144" s="716"/>
      <c r="M144" s="716"/>
      <c r="N144" s="716"/>
      <c r="O144" s="716"/>
      <c r="P144" s="716"/>
      <c r="Q144" s="789"/>
      <c r="R144" s="798"/>
      <c r="S144" s="789"/>
      <c r="T144" s="798"/>
      <c r="U144" s="797"/>
      <c r="V144" s="797"/>
      <c r="W144" s="797"/>
      <c r="X144" s="797"/>
      <c r="Y144" s="797"/>
      <c r="Z144" s="797"/>
      <c r="AA144" s="797"/>
      <c r="AB144" s="797"/>
      <c r="AC144" s="797"/>
      <c r="AD144" s="797"/>
    </row>
    <row r="145" spans="2:30" s="714" customFormat="1" ht="12.75">
      <c r="B145" s="716"/>
      <c r="C145" s="716"/>
      <c r="D145" s="716"/>
      <c r="E145" s="716"/>
      <c r="F145" s="716"/>
      <c r="G145" s="716"/>
      <c r="H145" s="716"/>
      <c r="I145" s="716"/>
      <c r="J145" s="716"/>
      <c r="K145" s="716"/>
      <c r="L145" s="716"/>
      <c r="M145" s="716"/>
      <c r="N145" s="716"/>
      <c r="O145" s="716"/>
      <c r="P145" s="716"/>
      <c r="Q145" s="789"/>
      <c r="R145" s="798"/>
      <c r="S145" s="789"/>
      <c r="T145" s="798"/>
      <c r="U145" s="797"/>
      <c r="V145" s="797"/>
      <c r="W145" s="797"/>
      <c r="X145" s="797"/>
      <c r="Y145" s="797"/>
      <c r="Z145" s="797"/>
      <c r="AA145" s="797"/>
      <c r="AB145" s="797"/>
      <c r="AC145" s="797"/>
      <c r="AD145" s="797"/>
    </row>
    <row r="146" spans="2:30" s="714" customFormat="1" ht="12.75">
      <c r="B146" s="716"/>
      <c r="C146" s="716"/>
      <c r="D146" s="716"/>
      <c r="E146" s="716"/>
      <c r="F146" s="716"/>
      <c r="G146" s="716"/>
      <c r="H146" s="716"/>
      <c r="I146" s="716"/>
      <c r="J146" s="716"/>
      <c r="K146" s="716"/>
      <c r="L146" s="716"/>
      <c r="M146" s="716"/>
      <c r="N146" s="716"/>
      <c r="O146" s="716"/>
      <c r="P146" s="716"/>
      <c r="Q146" s="789"/>
      <c r="R146" s="798"/>
      <c r="S146" s="789"/>
      <c r="T146" s="798"/>
      <c r="U146" s="797"/>
      <c r="V146" s="797"/>
      <c r="W146" s="797"/>
      <c r="X146" s="797"/>
      <c r="Y146" s="797"/>
      <c r="Z146" s="797"/>
      <c r="AA146" s="797"/>
      <c r="AB146" s="797"/>
      <c r="AC146" s="797"/>
      <c r="AD146" s="797"/>
    </row>
    <row r="147" spans="2:30" s="714" customFormat="1" ht="12.75">
      <c r="B147" s="716"/>
      <c r="C147" s="716"/>
      <c r="D147" s="716"/>
      <c r="E147" s="716"/>
      <c r="F147" s="716"/>
      <c r="G147" s="716"/>
      <c r="H147" s="716"/>
      <c r="I147" s="716"/>
      <c r="J147" s="716"/>
      <c r="K147" s="716"/>
      <c r="L147" s="716"/>
      <c r="M147" s="716"/>
      <c r="N147" s="716"/>
      <c r="O147" s="716"/>
      <c r="P147" s="716"/>
      <c r="Q147" s="789"/>
      <c r="R147" s="798"/>
      <c r="S147" s="789"/>
      <c r="T147" s="798"/>
      <c r="U147" s="797"/>
      <c r="V147" s="797"/>
      <c r="W147" s="797"/>
      <c r="X147" s="797"/>
      <c r="Y147" s="797"/>
      <c r="Z147" s="797"/>
      <c r="AA147" s="797"/>
      <c r="AB147" s="797"/>
      <c r="AC147" s="797"/>
      <c r="AD147" s="797"/>
    </row>
    <row r="148" spans="2:30" s="714" customFormat="1" ht="12.75">
      <c r="B148" s="716"/>
      <c r="C148" s="716"/>
      <c r="D148" s="716"/>
      <c r="E148" s="716"/>
      <c r="F148" s="716"/>
      <c r="G148" s="716"/>
      <c r="H148" s="716"/>
      <c r="I148" s="716"/>
      <c r="J148" s="716"/>
      <c r="K148" s="716"/>
      <c r="L148" s="716"/>
      <c r="M148" s="716"/>
      <c r="N148" s="716"/>
      <c r="O148" s="716"/>
      <c r="P148" s="716"/>
      <c r="Q148" s="789"/>
      <c r="R148" s="798"/>
      <c r="S148" s="789"/>
      <c r="T148" s="798"/>
      <c r="U148" s="797"/>
      <c r="V148" s="797"/>
      <c r="W148" s="797"/>
      <c r="X148" s="797"/>
      <c r="Y148" s="797"/>
      <c r="Z148" s="797"/>
      <c r="AA148" s="797"/>
      <c r="AB148" s="797"/>
      <c r="AC148" s="797"/>
      <c r="AD148" s="797"/>
    </row>
    <row r="149" spans="2:30" s="714" customFormat="1" ht="12.75">
      <c r="B149" s="716"/>
      <c r="C149" s="762"/>
      <c r="D149" s="716"/>
      <c r="E149" s="716"/>
      <c r="F149" s="716"/>
      <c r="G149" s="716"/>
      <c r="H149" s="716"/>
      <c r="I149" s="716"/>
      <c r="J149" s="716"/>
      <c r="K149" s="716"/>
      <c r="L149" s="716"/>
      <c r="M149" s="716"/>
      <c r="N149" s="716"/>
      <c r="O149" s="716"/>
      <c r="P149" s="716"/>
      <c r="Q149" s="789"/>
      <c r="R149" s="798"/>
      <c r="S149" s="789"/>
      <c r="T149" s="798"/>
      <c r="U149" s="797"/>
      <c r="V149" s="797"/>
      <c r="W149" s="797"/>
      <c r="X149" s="797"/>
      <c r="Y149" s="797"/>
      <c r="Z149" s="797"/>
      <c r="AA149" s="797"/>
      <c r="AB149" s="797"/>
      <c r="AC149" s="797"/>
      <c r="AD149" s="797"/>
    </row>
    <row r="150" spans="2:30" s="714" customFormat="1" ht="12.75">
      <c r="B150" s="716"/>
      <c r="C150" s="716"/>
      <c r="D150" s="716"/>
      <c r="E150" s="716"/>
      <c r="F150" s="716"/>
      <c r="G150" s="716"/>
      <c r="H150" s="716"/>
      <c r="I150" s="716"/>
      <c r="J150" s="716"/>
      <c r="K150" s="716"/>
      <c r="L150" s="716"/>
      <c r="M150" s="716"/>
      <c r="N150" s="716"/>
      <c r="O150" s="716"/>
      <c r="P150" s="716"/>
      <c r="Q150" s="789"/>
      <c r="R150" s="798"/>
      <c r="S150" s="789"/>
      <c r="T150" s="798"/>
      <c r="U150" s="797"/>
      <c r="V150" s="797"/>
      <c r="W150" s="797"/>
      <c r="X150" s="797"/>
      <c r="Y150" s="797"/>
      <c r="Z150" s="797"/>
      <c r="AA150" s="797"/>
      <c r="AB150" s="797"/>
      <c r="AC150" s="797"/>
      <c r="AD150" s="797"/>
    </row>
    <row r="151" spans="2:30" s="714" customFormat="1" ht="12.75">
      <c r="B151" s="762"/>
      <c r="C151" s="762"/>
      <c r="D151" s="716"/>
      <c r="E151" s="716"/>
      <c r="F151" s="716"/>
      <c r="G151" s="716"/>
      <c r="H151" s="716"/>
      <c r="I151" s="716"/>
      <c r="J151" s="716"/>
      <c r="K151" s="716"/>
      <c r="L151" s="716"/>
      <c r="M151" s="716"/>
      <c r="N151" s="716"/>
      <c r="O151" s="716"/>
      <c r="P151" s="716"/>
      <c r="Q151" s="789"/>
      <c r="R151" s="798"/>
      <c r="S151" s="789"/>
      <c r="T151" s="798"/>
      <c r="U151" s="797"/>
      <c r="V151" s="797"/>
      <c r="W151" s="797"/>
      <c r="X151" s="797"/>
      <c r="Y151" s="797"/>
      <c r="Z151" s="797"/>
      <c r="AA151" s="797"/>
      <c r="AB151" s="797"/>
      <c r="AC151" s="797"/>
      <c r="AD151" s="797"/>
    </row>
    <row r="152" spans="2:30" s="714" customFormat="1" ht="12.75">
      <c r="B152" s="716"/>
      <c r="C152" s="716"/>
      <c r="D152" s="716"/>
      <c r="E152" s="716"/>
      <c r="F152" s="716"/>
      <c r="G152" s="716"/>
      <c r="H152" s="716"/>
      <c r="I152" s="716"/>
      <c r="J152" s="716"/>
      <c r="K152" s="716"/>
      <c r="L152" s="716"/>
      <c r="M152" s="716"/>
      <c r="N152" s="716"/>
      <c r="O152" s="716"/>
      <c r="P152" s="716"/>
      <c r="Q152" s="789"/>
      <c r="R152" s="798"/>
      <c r="S152" s="789"/>
      <c r="T152" s="798"/>
      <c r="U152" s="797"/>
      <c r="V152" s="797"/>
      <c r="W152" s="797"/>
      <c r="X152" s="797"/>
      <c r="Y152" s="797"/>
      <c r="Z152" s="797"/>
      <c r="AA152" s="797"/>
      <c r="AB152" s="797"/>
      <c r="AC152" s="797"/>
      <c r="AD152" s="797"/>
    </row>
    <row r="153" spans="2:30" s="714" customFormat="1" ht="12.75">
      <c r="B153" s="716"/>
      <c r="C153" s="716"/>
      <c r="D153" s="716"/>
      <c r="E153" s="716"/>
      <c r="F153" s="716"/>
      <c r="G153" s="716"/>
      <c r="H153" s="716"/>
      <c r="I153" s="716"/>
      <c r="J153" s="716"/>
      <c r="K153" s="716"/>
      <c r="L153" s="716"/>
      <c r="M153" s="716"/>
      <c r="N153" s="716"/>
      <c r="O153" s="716"/>
      <c r="P153" s="716"/>
      <c r="Q153" s="789"/>
      <c r="R153" s="798"/>
      <c r="S153" s="789"/>
      <c r="T153" s="798"/>
      <c r="U153" s="797"/>
      <c r="V153" s="797"/>
      <c r="W153" s="797"/>
      <c r="X153" s="797"/>
      <c r="Y153" s="797"/>
      <c r="Z153" s="797"/>
      <c r="AA153" s="797"/>
      <c r="AB153" s="797"/>
      <c r="AC153" s="797"/>
      <c r="AD153" s="797"/>
    </row>
    <row r="154" spans="2:30" s="714" customFormat="1" ht="12.75">
      <c r="B154" s="716"/>
      <c r="C154" s="716"/>
      <c r="D154" s="716"/>
      <c r="E154" s="716"/>
      <c r="F154" s="716"/>
      <c r="G154" s="716"/>
      <c r="H154" s="716"/>
      <c r="I154" s="716"/>
      <c r="J154" s="716"/>
      <c r="K154" s="716"/>
      <c r="L154" s="716"/>
      <c r="M154" s="716"/>
      <c r="N154" s="716"/>
      <c r="O154" s="716"/>
      <c r="P154" s="716"/>
      <c r="Q154" s="789"/>
      <c r="R154" s="798"/>
      <c r="S154" s="789"/>
      <c r="T154" s="798"/>
      <c r="U154" s="797"/>
      <c r="V154" s="797"/>
      <c r="W154" s="797"/>
      <c r="X154" s="797"/>
      <c r="Y154" s="797"/>
      <c r="Z154" s="797"/>
      <c r="AA154" s="797"/>
      <c r="AB154" s="797"/>
      <c r="AC154" s="797"/>
      <c r="AD154" s="797"/>
    </row>
    <row r="155" spans="2:30" s="714" customFormat="1" ht="12.75">
      <c r="B155" s="716"/>
      <c r="C155" s="716"/>
      <c r="D155" s="716"/>
      <c r="E155" s="716"/>
      <c r="F155" s="716"/>
      <c r="G155" s="716"/>
      <c r="H155" s="716"/>
      <c r="I155" s="716"/>
      <c r="J155" s="716"/>
      <c r="K155" s="716"/>
      <c r="L155" s="716"/>
      <c r="M155" s="716"/>
      <c r="N155" s="716"/>
      <c r="O155" s="716"/>
      <c r="P155" s="716"/>
      <c r="Q155" s="789"/>
      <c r="R155" s="798"/>
      <c r="S155" s="789"/>
      <c r="T155" s="798"/>
      <c r="U155" s="797"/>
      <c r="V155" s="797"/>
      <c r="W155" s="797"/>
      <c r="X155" s="797"/>
      <c r="Y155" s="797"/>
      <c r="Z155" s="797"/>
      <c r="AA155" s="797"/>
      <c r="AB155" s="797"/>
      <c r="AC155" s="797"/>
      <c r="AD155" s="797"/>
    </row>
    <row r="156" spans="2:30" s="714" customFormat="1" ht="12.75">
      <c r="B156" s="716"/>
      <c r="C156" s="716"/>
      <c r="D156" s="716"/>
      <c r="E156" s="716"/>
      <c r="F156" s="716"/>
      <c r="G156" s="716"/>
      <c r="H156" s="716"/>
      <c r="I156" s="716"/>
      <c r="J156" s="716"/>
      <c r="K156" s="716"/>
      <c r="L156" s="716"/>
      <c r="M156" s="716"/>
      <c r="N156" s="716"/>
      <c r="O156" s="716"/>
      <c r="P156" s="716"/>
      <c r="Q156" s="789"/>
      <c r="R156" s="798"/>
      <c r="S156" s="789"/>
      <c r="T156" s="798"/>
      <c r="U156" s="797"/>
      <c r="V156" s="797"/>
      <c r="W156" s="797"/>
      <c r="X156" s="797"/>
      <c r="Y156" s="797"/>
      <c r="Z156" s="797"/>
      <c r="AA156" s="797"/>
      <c r="AB156" s="797"/>
      <c r="AC156" s="797"/>
      <c r="AD156" s="797"/>
    </row>
    <row r="157" spans="2:30" s="714" customFormat="1" ht="12.75">
      <c r="B157" s="716"/>
      <c r="C157" s="716"/>
      <c r="D157" s="716"/>
      <c r="E157" s="716"/>
      <c r="F157" s="716"/>
      <c r="G157" s="716"/>
      <c r="H157" s="716"/>
      <c r="I157" s="716"/>
      <c r="J157" s="716"/>
      <c r="K157" s="716"/>
      <c r="L157" s="716"/>
      <c r="M157" s="716"/>
      <c r="N157" s="716"/>
      <c r="O157" s="716"/>
      <c r="P157" s="716"/>
      <c r="Q157" s="789"/>
      <c r="R157" s="798"/>
      <c r="S157" s="789"/>
      <c r="T157" s="798"/>
      <c r="U157" s="797"/>
      <c r="V157" s="797"/>
      <c r="W157" s="797"/>
      <c r="X157" s="797"/>
      <c r="Y157" s="797"/>
      <c r="Z157" s="797"/>
      <c r="AA157" s="797"/>
      <c r="AB157" s="797"/>
      <c r="AC157" s="797"/>
      <c r="AD157" s="797"/>
    </row>
    <row r="158" spans="2:30" s="714" customFormat="1" ht="12.75">
      <c r="B158" s="716"/>
      <c r="C158" s="716"/>
      <c r="D158" s="716"/>
      <c r="E158" s="716"/>
      <c r="F158" s="716"/>
      <c r="G158" s="716"/>
      <c r="H158" s="716"/>
      <c r="I158" s="716"/>
      <c r="J158" s="716"/>
      <c r="K158" s="716"/>
      <c r="L158" s="716"/>
      <c r="M158" s="716"/>
      <c r="N158" s="716"/>
      <c r="O158" s="716"/>
      <c r="P158" s="716"/>
      <c r="Q158" s="789"/>
      <c r="R158" s="798"/>
      <c r="S158" s="789"/>
      <c r="T158" s="798"/>
      <c r="U158" s="797"/>
      <c r="V158" s="797"/>
      <c r="W158" s="797"/>
      <c r="X158" s="797"/>
      <c r="Y158" s="797"/>
      <c r="Z158" s="797"/>
      <c r="AA158" s="797"/>
      <c r="AB158" s="797"/>
      <c r="AC158" s="797"/>
      <c r="AD158" s="797"/>
    </row>
    <row r="159" spans="2:30" s="714" customFormat="1" ht="12.75">
      <c r="B159" s="716"/>
      <c r="C159" s="716"/>
      <c r="D159" s="716"/>
      <c r="E159" s="716"/>
      <c r="F159" s="716"/>
      <c r="G159" s="716"/>
      <c r="H159" s="716"/>
      <c r="I159" s="716"/>
      <c r="J159" s="716"/>
      <c r="K159" s="716"/>
      <c r="L159" s="716"/>
      <c r="M159" s="716"/>
      <c r="N159" s="716"/>
      <c r="O159" s="716"/>
      <c r="P159" s="716"/>
      <c r="Q159" s="789"/>
      <c r="R159" s="798"/>
      <c r="S159" s="789"/>
      <c r="T159" s="798"/>
      <c r="U159" s="797"/>
      <c r="V159" s="797"/>
      <c r="W159" s="797"/>
      <c r="X159" s="797"/>
      <c r="Y159" s="797"/>
      <c r="Z159" s="797"/>
      <c r="AA159" s="797"/>
      <c r="AB159" s="797"/>
      <c r="AC159" s="797"/>
      <c r="AD159" s="797"/>
    </row>
    <row r="160" spans="2:30" s="714" customFormat="1" ht="12.75">
      <c r="B160" s="716"/>
      <c r="C160" s="716"/>
      <c r="D160" s="716"/>
      <c r="E160" s="716"/>
      <c r="F160" s="716"/>
      <c r="G160" s="716"/>
      <c r="H160" s="716"/>
      <c r="I160" s="716"/>
      <c r="J160" s="716"/>
      <c r="K160" s="716"/>
      <c r="L160" s="716"/>
      <c r="M160" s="716"/>
      <c r="N160" s="716"/>
      <c r="O160" s="716"/>
      <c r="P160" s="716"/>
      <c r="Q160" s="789"/>
      <c r="R160" s="798"/>
      <c r="S160" s="789"/>
      <c r="T160" s="798"/>
      <c r="U160" s="797"/>
      <c r="V160" s="797"/>
      <c r="W160" s="797"/>
      <c r="X160" s="797"/>
      <c r="Y160" s="797"/>
      <c r="Z160" s="797"/>
      <c r="AA160" s="797"/>
      <c r="AB160" s="797"/>
      <c r="AC160" s="797"/>
      <c r="AD160" s="797"/>
    </row>
    <row r="161" spans="2:30" s="714" customFormat="1" ht="12.75">
      <c r="B161" s="716"/>
      <c r="C161" s="716"/>
      <c r="D161" s="716"/>
      <c r="E161" s="716"/>
      <c r="F161" s="716"/>
      <c r="G161" s="716"/>
      <c r="H161" s="716"/>
      <c r="I161" s="716"/>
      <c r="J161" s="716"/>
      <c r="K161" s="716"/>
      <c r="L161" s="716"/>
      <c r="M161" s="716"/>
      <c r="N161" s="716"/>
      <c r="O161" s="716"/>
      <c r="P161" s="716"/>
      <c r="Q161" s="789"/>
      <c r="R161" s="798"/>
      <c r="S161" s="789"/>
      <c r="T161" s="798"/>
      <c r="U161" s="797"/>
      <c r="V161" s="797"/>
      <c r="W161" s="797"/>
      <c r="X161" s="797"/>
      <c r="Y161" s="797"/>
      <c r="Z161" s="797"/>
      <c r="AA161" s="797"/>
      <c r="AB161" s="797"/>
      <c r="AC161" s="797"/>
      <c r="AD161" s="797"/>
    </row>
    <row r="162" spans="2:30" s="714" customFormat="1" ht="12.75">
      <c r="B162" s="716"/>
      <c r="C162" s="716"/>
      <c r="D162" s="716"/>
      <c r="E162" s="716"/>
      <c r="F162" s="716"/>
      <c r="G162" s="716"/>
      <c r="H162" s="716"/>
      <c r="I162" s="716"/>
      <c r="J162" s="716"/>
      <c r="K162" s="716"/>
      <c r="L162" s="716"/>
      <c r="M162" s="716"/>
      <c r="N162" s="716"/>
      <c r="O162" s="716"/>
      <c r="P162" s="716"/>
      <c r="Q162" s="789"/>
      <c r="R162" s="798"/>
      <c r="S162" s="789"/>
      <c r="T162" s="798"/>
      <c r="U162" s="797"/>
      <c r="V162" s="797"/>
      <c r="W162" s="797"/>
      <c r="X162" s="797"/>
      <c r="Y162" s="797"/>
      <c r="Z162" s="797"/>
      <c r="AA162" s="797"/>
      <c r="AB162" s="797"/>
      <c r="AC162" s="797"/>
      <c r="AD162" s="797"/>
    </row>
    <row r="163" spans="2:30" s="714" customFormat="1" ht="12.75">
      <c r="B163" s="716"/>
      <c r="C163" s="762"/>
      <c r="D163" s="716"/>
      <c r="E163" s="716"/>
      <c r="F163" s="716"/>
      <c r="G163" s="716"/>
      <c r="H163" s="716"/>
      <c r="I163" s="716"/>
      <c r="J163" s="716"/>
      <c r="K163" s="716"/>
      <c r="L163" s="716"/>
      <c r="M163" s="716"/>
      <c r="N163" s="716"/>
      <c r="O163" s="716"/>
      <c r="P163" s="716"/>
      <c r="Q163" s="789"/>
      <c r="R163" s="798"/>
      <c r="S163" s="789"/>
      <c r="T163" s="798"/>
      <c r="U163" s="797"/>
      <c r="V163" s="797"/>
      <c r="W163" s="797"/>
      <c r="X163" s="797"/>
      <c r="Y163" s="797"/>
      <c r="Z163" s="797"/>
      <c r="AA163" s="797"/>
      <c r="AB163" s="797"/>
      <c r="AC163" s="797"/>
      <c r="AD163" s="797"/>
    </row>
    <row r="164" spans="2:30" s="714" customFormat="1" ht="12.75">
      <c r="B164" s="716"/>
      <c r="C164" s="716"/>
      <c r="D164" s="716"/>
      <c r="E164" s="716"/>
      <c r="F164" s="716"/>
      <c r="G164" s="716"/>
      <c r="H164" s="716"/>
      <c r="I164" s="716"/>
      <c r="J164" s="716"/>
      <c r="K164" s="716"/>
      <c r="L164" s="716"/>
      <c r="M164" s="716"/>
      <c r="N164" s="716"/>
      <c r="O164" s="716"/>
      <c r="P164" s="716"/>
      <c r="Q164" s="789"/>
      <c r="R164" s="798"/>
      <c r="S164" s="789"/>
      <c r="T164" s="798"/>
      <c r="U164" s="797"/>
      <c r="V164" s="797"/>
      <c r="W164" s="797"/>
      <c r="X164" s="797"/>
      <c r="Y164" s="797"/>
      <c r="Z164" s="797"/>
      <c r="AA164" s="797"/>
      <c r="AB164" s="797"/>
      <c r="AC164" s="797"/>
      <c r="AD164" s="797"/>
    </row>
    <row r="165" spans="2:30" s="714" customFormat="1" ht="12.75">
      <c r="B165" s="762"/>
      <c r="C165" s="762"/>
      <c r="D165" s="716"/>
      <c r="E165" s="716"/>
      <c r="F165" s="716"/>
      <c r="G165" s="716"/>
      <c r="H165" s="716"/>
      <c r="I165" s="716"/>
      <c r="J165" s="716"/>
      <c r="K165" s="716"/>
      <c r="L165" s="716"/>
      <c r="M165" s="716"/>
      <c r="N165" s="716"/>
      <c r="O165" s="716"/>
      <c r="P165" s="716"/>
      <c r="Q165" s="789"/>
      <c r="R165" s="798"/>
      <c r="S165" s="789"/>
      <c r="T165" s="798"/>
      <c r="U165" s="797"/>
      <c r="V165" s="797"/>
      <c r="W165" s="797"/>
      <c r="X165" s="797"/>
      <c r="Y165" s="797"/>
      <c r="Z165" s="797"/>
      <c r="AA165" s="797"/>
      <c r="AB165" s="797"/>
      <c r="AC165" s="797"/>
      <c r="AD165" s="797"/>
    </row>
    <row r="166" spans="2:30" s="714" customFormat="1" ht="12.75">
      <c r="B166" s="762"/>
      <c r="C166" s="762"/>
      <c r="D166" s="716"/>
      <c r="E166" s="716"/>
      <c r="F166" s="716"/>
      <c r="G166" s="716"/>
      <c r="H166" s="716"/>
      <c r="I166" s="716"/>
      <c r="J166" s="716"/>
      <c r="K166" s="716"/>
      <c r="L166" s="716"/>
      <c r="M166" s="716"/>
      <c r="N166" s="716"/>
      <c r="O166" s="716"/>
      <c r="P166" s="716"/>
      <c r="Q166" s="789"/>
      <c r="R166" s="798"/>
      <c r="S166" s="789"/>
      <c r="T166" s="798"/>
      <c r="U166" s="797"/>
      <c r="V166" s="797"/>
      <c r="W166" s="797"/>
      <c r="X166" s="797"/>
      <c r="Y166" s="797"/>
      <c r="Z166" s="797"/>
      <c r="AA166" s="797"/>
      <c r="AB166" s="797"/>
      <c r="AC166" s="797"/>
      <c r="AD166" s="797"/>
    </row>
    <row r="167" spans="2:30" s="714" customFormat="1" ht="12.75">
      <c r="B167" s="716"/>
      <c r="C167" s="716"/>
      <c r="D167" s="716"/>
      <c r="E167" s="716"/>
      <c r="F167" s="716"/>
      <c r="G167" s="716"/>
      <c r="H167" s="716"/>
      <c r="I167" s="716"/>
      <c r="J167" s="716"/>
      <c r="K167" s="716"/>
      <c r="L167" s="716"/>
      <c r="M167" s="716"/>
      <c r="N167" s="716"/>
      <c r="O167" s="716"/>
      <c r="P167" s="716"/>
      <c r="Q167" s="789"/>
      <c r="R167" s="798"/>
      <c r="S167" s="789"/>
      <c r="T167" s="798"/>
      <c r="U167" s="797"/>
      <c r="V167" s="797"/>
      <c r="W167" s="797"/>
      <c r="X167" s="797"/>
      <c r="Y167" s="797"/>
      <c r="Z167" s="797"/>
      <c r="AA167" s="797"/>
      <c r="AB167" s="797"/>
      <c r="AC167" s="797"/>
      <c r="AD167" s="797"/>
    </row>
    <row r="168" spans="2:30" s="714" customFormat="1" ht="12.75">
      <c r="B168" s="716"/>
      <c r="C168" s="716"/>
      <c r="D168" s="716"/>
      <c r="E168" s="716"/>
      <c r="F168" s="716"/>
      <c r="G168" s="716"/>
      <c r="H168" s="716"/>
      <c r="I168" s="716"/>
      <c r="J168" s="716"/>
      <c r="K168" s="716"/>
      <c r="L168" s="716"/>
      <c r="M168" s="716"/>
      <c r="N168" s="716"/>
      <c r="O168" s="716"/>
      <c r="P168" s="716"/>
      <c r="Q168" s="789"/>
      <c r="R168" s="798"/>
      <c r="S168" s="789"/>
      <c r="T168" s="798"/>
      <c r="U168" s="797"/>
      <c r="V168" s="797"/>
      <c r="W168" s="797"/>
      <c r="X168" s="797"/>
      <c r="Y168" s="797"/>
      <c r="Z168" s="797"/>
      <c r="AA168" s="797"/>
      <c r="AB168" s="797"/>
      <c r="AC168" s="797"/>
      <c r="AD168" s="797"/>
    </row>
    <row r="169" spans="2:30" s="714" customFormat="1" ht="12.75">
      <c r="B169" s="716"/>
      <c r="C169" s="716"/>
      <c r="D169" s="716"/>
      <c r="E169" s="716"/>
      <c r="F169" s="716"/>
      <c r="G169" s="716"/>
      <c r="H169" s="716"/>
      <c r="I169" s="716"/>
      <c r="J169" s="716"/>
      <c r="K169" s="716"/>
      <c r="L169" s="716"/>
      <c r="M169" s="716"/>
      <c r="N169" s="716"/>
      <c r="O169" s="716"/>
      <c r="P169" s="716"/>
      <c r="Q169" s="789"/>
      <c r="R169" s="798"/>
      <c r="S169" s="789"/>
      <c r="T169" s="798"/>
      <c r="U169" s="797"/>
      <c r="V169" s="797"/>
      <c r="W169" s="797"/>
      <c r="X169" s="797"/>
      <c r="Y169" s="797"/>
      <c r="Z169" s="797"/>
      <c r="AA169" s="797"/>
      <c r="AB169" s="797"/>
      <c r="AC169" s="797"/>
      <c r="AD169" s="797"/>
    </row>
    <row r="170" spans="1:30" s="714" customFormat="1" ht="12.75">
      <c r="A170" s="800"/>
      <c r="B170" s="716"/>
      <c r="C170" s="716"/>
      <c r="D170" s="716"/>
      <c r="E170" s="716"/>
      <c r="F170" s="716"/>
      <c r="G170" s="716"/>
      <c r="H170" s="716"/>
      <c r="I170" s="716"/>
      <c r="J170" s="716"/>
      <c r="K170" s="716"/>
      <c r="L170" s="716"/>
      <c r="M170" s="716"/>
      <c r="N170" s="716"/>
      <c r="O170" s="716"/>
      <c r="P170" s="716"/>
      <c r="Q170" s="789"/>
      <c r="R170" s="798"/>
      <c r="S170" s="789"/>
      <c r="T170" s="798"/>
      <c r="U170" s="797"/>
      <c r="V170" s="797"/>
      <c r="W170" s="797"/>
      <c r="X170" s="797"/>
      <c r="Y170" s="797"/>
      <c r="Z170" s="797"/>
      <c r="AA170" s="797"/>
      <c r="AB170" s="797"/>
      <c r="AC170" s="797"/>
      <c r="AD170" s="797"/>
    </row>
    <row r="171" spans="2:30" s="714" customFormat="1" ht="12.75">
      <c r="B171" s="716"/>
      <c r="C171" s="716"/>
      <c r="D171" s="716"/>
      <c r="E171" s="716"/>
      <c r="F171" s="716"/>
      <c r="G171" s="716"/>
      <c r="H171" s="716"/>
      <c r="I171" s="716"/>
      <c r="J171" s="716"/>
      <c r="K171" s="716"/>
      <c r="L171" s="716"/>
      <c r="M171" s="716"/>
      <c r="N171" s="716"/>
      <c r="O171" s="716"/>
      <c r="P171" s="716"/>
      <c r="Q171" s="789"/>
      <c r="R171" s="798"/>
      <c r="S171" s="789"/>
      <c r="T171" s="798"/>
      <c r="U171" s="797"/>
      <c r="V171" s="797"/>
      <c r="W171" s="797"/>
      <c r="X171" s="797"/>
      <c r="Y171" s="797"/>
      <c r="Z171" s="797"/>
      <c r="AA171" s="797"/>
      <c r="AB171" s="797"/>
      <c r="AC171" s="797"/>
      <c r="AD171" s="797"/>
    </row>
    <row r="172" spans="2:30" s="714" customFormat="1" ht="12.75">
      <c r="B172" s="716"/>
      <c r="C172" s="716"/>
      <c r="D172" s="716"/>
      <c r="E172" s="716"/>
      <c r="F172" s="716"/>
      <c r="G172" s="716"/>
      <c r="H172" s="716"/>
      <c r="I172" s="716"/>
      <c r="J172" s="716"/>
      <c r="K172" s="716"/>
      <c r="L172" s="716"/>
      <c r="M172" s="716"/>
      <c r="N172" s="716"/>
      <c r="O172" s="716"/>
      <c r="P172" s="716"/>
      <c r="Q172" s="789"/>
      <c r="R172" s="798"/>
      <c r="S172" s="789"/>
      <c r="T172" s="798"/>
      <c r="U172" s="797"/>
      <c r="V172" s="797"/>
      <c r="W172" s="797"/>
      <c r="X172" s="797"/>
      <c r="Y172" s="797"/>
      <c r="Z172" s="797"/>
      <c r="AA172" s="797"/>
      <c r="AB172" s="797"/>
      <c r="AC172" s="797"/>
      <c r="AD172" s="797"/>
    </row>
    <row r="173" spans="2:30" s="714" customFormat="1" ht="12.75">
      <c r="B173" s="716"/>
      <c r="C173" s="716"/>
      <c r="D173" s="716"/>
      <c r="E173" s="716"/>
      <c r="F173" s="716"/>
      <c r="G173" s="716"/>
      <c r="H173" s="716"/>
      <c r="I173" s="716"/>
      <c r="J173" s="716"/>
      <c r="K173" s="716"/>
      <c r="L173" s="716"/>
      <c r="M173" s="716"/>
      <c r="N173" s="716"/>
      <c r="O173" s="716"/>
      <c r="P173" s="716"/>
      <c r="Q173" s="789"/>
      <c r="R173" s="798"/>
      <c r="S173" s="789"/>
      <c r="T173" s="798"/>
      <c r="U173" s="797"/>
      <c r="V173" s="797"/>
      <c r="W173" s="797"/>
      <c r="X173" s="797"/>
      <c r="Y173" s="797"/>
      <c r="Z173" s="797"/>
      <c r="AA173" s="797"/>
      <c r="AB173" s="797"/>
      <c r="AC173" s="797"/>
      <c r="AD173" s="797"/>
    </row>
    <row r="174" spans="2:30" s="714" customFormat="1" ht="12.75">
      <c r="B174" s="716"/>
      <c r="C174" s="762"/>
      <c r="D174" s="716"/>
      <c r="E174" s="716"/>
      <c r="F174" s="716"/>
      <c r="G174" s="716"/>
      <c r="H174" s="716"/>
      <c r="I174" s="716"/>
      <c r="J174" s="716"/>
      <c r="K174" s="716"/>
      <c r="L174" s="716"/>
      <c r="M174" s="716"/>
      <c r="N174" s="716"/>
      <c r="O174" s="716"/>
      <c r="P174" s="716"/>
      <c r="Q174" s="789"/>
      <c r="R174" s="798"/>
      <c r="S174" s="789"/>
      <c r="T174" s="798"/>
      <c r="U174" s="797"/>
      <c r="V174" s="797"/>
      <c r="W174" s="797"/>
      <c r="X174" s="797"/>
      <c r="Y174" s="797"/>
      <c r="Z174" s="797"/>
      <c r="AA174" s="797"/>
      <c r="AB174" s="797"/>
      <c r="AC174" s="797"/>
      <c r="AD174" s="797"/>
    </row>
    <row r="175" spans="2:30" s="714" customFormat="1" ht="12.75">
      <c r="B175" s="716"/>
      <c r="C175" s="762"/>
      <c r="D175" s="716"/>
      <c r="E175" s="716"/>
      <c r="F175" s="716"/>
      <c r="G175" s="716"/>
      <c r="H175" s="716"/>
      <c r="I175" s="716"/>
      <c r="J175" s="716"/>
      <c r="K175" s="716"/>
      <c r="L175" s="716"/>
      <c r="M175" s="716"/>
      <c r="N175" s="716"/>
      <c r="O175" s="716"/>
      <c r="P175" s="716"/>
      <c r="Q175" s="789"/>
      <c r="R175" s="798"/>
      <c r="S175" s="789"/>
      <c r="T175" s="798"/>
      <c r="U175" s="797"/>
      <c r="V175" s="797"/>
      <c r="W175" s="797"/>
      <c r="X175" s="797"/>
      <c r="Y175" s="797"/>
      <c r="Z175" s="797"/>
      <c r="AA175" s="797"/>
      <c r="AB175" s="797"/>
      <c r="AC175" s="797"/>
      <c r="AD175" s="797"/>
    </row>
    <row r="176" spans="2:30" s="714" customFormat="1" ht="12.75">
      <c r="B176" s="716"/>
      <c r="C176" s="762"/>
      <c r="D176" s="716"/>
      <c r="E176" s="716"/>
      <c r="F176" s="716"/>
      <c r="G176" s="716"/>
      <c r="H176" s="716"/>
      <c r="I176" s="716"/>
      <c r="J176" s="716"/>
      <c r="K176" s="716"/>
      <c r="L176" s="716"/>
      <c r="M176" s="716"/>
      <c r="N176" s="716"/>
      <c r="O176" s="716"/>
      <c r="P176" s="716"/>
      <c r="Q176" s="789"/>
      <c r="R176" s="798"/>
      <c r="S176" s="789"/>
      <c r="T176" s="798"/>
      <c r="U176" s="797"/>
      <c r="V176" s="797"/>
      <c r="W176" s="797"/>
      <c r="X176" s="797"/>
      <c r="Y176" s="797"/>
      <c r="Z176" s="797"/>
      <c r="AA176" s="797"/>
      <c r="AB176" s="797"/>
      <c r="AC176" s="797"/>
      <c r="AD176" s="797"/>
    </row>
    <row r="177" spans="2:30" s="714" customFormat="1" ht="12.75">
      <c r="B177" s="716"/>
      <c r="C177" s="762"/>
      <c r="D177" s="716"/>
      <c r="E177" s="716"/>
      <c r="F177" s="716"/>
      <c r="G177" s="716"/>
      <c r="H177" s="716"/>
      <c r="I177" s="716"/>
      <c r="J177" s="716"/>
      <c r="K177" s="716"/>
      <c r="L177" s="716"/>
      <c r="M177" s="716"/>
      <c r="N177" s="716"/>
      <c r="O177" s="716"/>
      <c r="P177" s="716"/>
      <c r="Q177" s="789"/>
      <c r="R177" s="798"/>
      <c r="S177" s="789"/>
      <c r="T177" s="798"/>
      <c r="U177" s="797"/>
      <c r="V177" s="797"/>
      <c r="W177" s="797"/>
      <c r="X177" s="797"/>
      <c r="Y177" s="797"/>
      <c r="Z177" s="797"/>
      <c r="AA177" s="797"/>
      <c r="AB177" s="797"/>
      <c r="AC177" s="797"/>
      <c r="AD177" s="797"/>
    </row>
    <row r="178" spans="2:30" s="714" customFormat="1" ht="12.75">
      <c r="B178" s="716"/>
      <c r="C178" s="762"/>
      <c r="D178" s="716"/>
      <c r="E178" s="716"/>
      <c r="F178" s="716"/>
      <c r="G178" s="716"/>
      <c r="H178" s="716"/>
      <c r="I178" s="716"/>
      <c r="J178" s="716"/>
      <c r="K178" s="716"/>
      <c r="L178" s="716"/>
      <c r="M178" s="716"/>
      <c r="N178" s="716"/>
      <c r="O178" s="716"/>
      <c r="P178" s="716"/>
      <c r="Q178" s="789"/>
      <c r="R178" s="798"/>
      <c r="S178" s="789"/>
      <c r="T178" s="798"/>
      <c r="U178" s="797"/>
      <c r="V178" s="797"/>
      <c r="W178" s="797"/>
      <c r="X178" s="797"/>
      <c r="Y178" s="797"/>
      <c r="Z178" s="797"/>
      <c r="AA178" s="797"/>
      <c r="AB178" s="797"/>
      <c r="AC178" s="797"/>
      <c r="AD178" s="797"/>
    </row>
    <row r="179" spans="2:30" s="714" customFormat="1" ht="12.75">
      <c r="B179" s="716"/>
      <c r="C179" s="762"/>
      <c r="D179" s="716"/>
      <c r="E179" s="716"/>
      <c r="F179" s="716"/>
      <c r="G179" s="716"/>
      <c r="H179" s="716"/>
      <c r="I179" s="716"/>
      <c r="J179" s="716"/>
      <c r="K179" s="716"/>
      <c r="L179" s="716"/>
      <c r="M179" s="716"/>
      <c r="N179" s="716"/>
      <c r="O179" s="716"/>
      <c r="P179" s="716"/>
      <c r="Q179" s="789"/>
      <c r="R179" s="798"/>
      <c r="S179" s="789"/>
      <c r="T179" s="798"/>
      <c r="U179" s="797"/>
      <c r="V179" s="797"/>
      <c r="W179" s="797"/>
      <c r="X179" s="797"/>
      <c r="Y179" s="797"/>
      <c r="Z179" s="797"/>
      <c r="AA179" s="797"/>
      <c r="AB179" s="797"/>
      <c r="AC179" s="797"/>
      <c r="AD179" s="797"/>
    </row>
    <row r="180" spans="2:30" s="714" customFormat="1" ht="12.75">
      <c r="B180" s="716"/>
      <c r="C180" s="762"/>
      <c r="D180" s="716"/>
      <c r="E180" s="716"/>
      <c r="F180" s="716"/>
      <c r="G180" s="716"/>
      <c r="H180" s="716"/>
      <c r="I180" s="716"/>
      <c r="J180" s="716"/>
      <c r="K180" s="716"/>
      <c r="L180" s="716"/>
      <c r="M180" s="716"/>
      <c r="N180" s="716"/>
      <c r="O180" s="716"/>
      <c r="P180" s="716"/>
      <c r="Q180" s="789"/>
      <c r="R180" s="798"/>
      <c r="S180" s="789"/>
      <c r="T180" s="798"/>
      <c r="U180" s="797"/>
      <c r="V180" s="797"/>
      <c r="W180" s="797"/>
      <c r="X180" s="797"/>
      <c r="Y180" s="797"/>
      <c r="Z180" s="797"/>
      <c r="AA180" s="797"/>
      <c r="AB180" s="797"/>
      <c r="AC180" s="797"/>
      <c r="AD180" s="797"/>
    </row>
    <row r="181" spans="2:30" s="714" customFormat="1" ht="12.75">
      <c r="B181" s="716"/>
      <c r="C181" s="762"/>
      <c r="D181" s="716"/>
      <c r="E181" s="716"/>
      <c r="F181" s="716"/>
      <c r="G181" s="716"/>
      <c r="H181" s="716"/>
      <c r="I181" s="716"/>
      <c r="J181" s="716"/>
      <c r="K181" s="716"/>
      <c r="L181" s="716"/>
      <c r="M181" s="716"/>
      <c r="N181" s="716"/>
      <c r="O181" s="716"/>
      <c r="P181" s="716"/>
      <c r="Q181" s="789"/>
      <c r="R181" s="798"/>
      <c r="S181" s="789"/>
      <c r="T181" s="798"/>
      <c r="U181" s="797"/>
      <c r="V181" s="797"/>
      <c r="W181" s="797"/>
      <c r="X181" s="797"/>
      <c r="Y181" s="797"/>
      <c r="Z181" s="797"/>
      <c r="AA181" s="797"/>
      <c r="AB181" s="797"/>
      <c r="AC181" s="797"/>
      <c r="AD181" s="797"/>
    </row>
    <row r="182" spans="2:30" s="714" customFormat="1" ht="12.75">
      <c r="B182" s="716"/>
      <c r="C182" s="762"/>
      <c r="D182" s="716"/>
      <c r="E182" s="716"/>
      <c r="F182" s="716"/>
      <c r="G182" s="716"/>
      <c r="H182" s="716"/>
      <c r="I182" s="716"/>
      <c r="J182" s="716"/>
      <c r="K182" s="716"/>
      <c r="L182" s="716"/>
      <c r="M182" s="716"/>
      <c r="N182" s="716"/>
      <c r="O182" s="716"/>
      <c r="P182" s="716"/>
      <c r="Q182" s="789"/>
      <c r="R182" s="798"/>
      <c r="S182" s="789"/>
      <c r="T182" s="798"/>
      <c r="U182" s="797"/>
      <c r="V182" s="797"/>
      <c r="W182" s="797"/>
      <c r="X182" s="797"/>
      <c r="Y182" s="797"/>
      <c r="Z182" s="797"/>
      <c r="AA182" s="797"/>
      <c r="AB182" s="797"/>
      <c r="AC182" s="797"/>
      <c r="AD182" s="797"/>
    </row>
    <row r="183" spans="2:30" s="714" customFormat="1" ht="12.75">
      <c r="B183" s="716"/>
      <c r="C183" s="762"/>
      <c r="D183" s="716"/>
      <c r="E183" s="716"/>
      <c r="F183" s="716"/>
      <c r="G183" s="716"/>
      <c r="H183" s="716"/>
      <c r="I183" s="716"/>
      <c r="J183" s="716"/>
      <c r="K183" s="716"/>
      <c r="L183" s="716"/>
      <c r="M183" s="716"/>
      <c r="N183" s="716"/>
      <c r="O183" s="716"/>
      <c r="P183" s="716"/>
      <c r="Q183" s="789"/>
      <c r="R183" s="798"/>
      <c r="S183" s="789"/>
      <c r="T183" s="798"/>
      <c r="U183" s="797"/>
      <c r="V183" s="797"/>
      <c r="W183" s="797"/>
      <c r="X183" s="797"/>
      <c r="Y183" s="797"/>
      <c r="Z183" s="797"/>
      <c r="AA183" s="797"/>
      <c r="AB183" s="797"/>
      <c r="AC183" s="797"/>
      <c r="AD183" s="797"/>
    </row>
    <row r="184" spans="2:30" s="714" customFormat="1" ht="12.75">
      <c r="B184" s="716"/>
      <c r="C184" s="768"/>
      <c r="D184" s="716"/>
      <c r="E184" s="716"/>
      <c r="F184" s="716"/>
      <c r="G184" s="716"/>
      <c r="H184" s="716"/>
      <c r="I184" s="716"/>
      <c r="J184" s="716"/>
      <c r="K184" s="716"/>
      <c r="L184" s="716"/>
      <c r="M184" s="716"/>
      <c r="N184" s="716"/>
      <c r="O184" s="716"/>
      <c r="P184" s="716"/>
      <c r="Q184" s="789"/>
      <c r="R184" s="798"/>
      <c r="S184" s="789"/>
      <c r="T184" s="798"/>
      <c r="U184" s="797"/>
      <c r="V184" s="797"/>
      <c r="W184" s="797"/>
      <c r="X184" s="797"/>
      <c r="Y184" s="797"/>
      <c r="Z184" s="797"/>
      <c r="AA184" s="797"/>
      <c r="AB184" s="797"/>
      <c r="AC184" s="797"/>
      <c r="AD184" s="797"/>
    </row>
    <row r="185" spans="2:30" s="714" customFormat="1" ht="12.75">
      <c r="B185" s="716"/>
      <c r="C185" s="801"/>
      <c r="D185" s="716"/>
      <c r="E185" s="716"/>
      <c r="F185" s="716"/>
      <c r="G185" s="716"/>
      <c r="H185" s="716"/>
      <c r="I185" s="716"/>
      <c r="J185" s="716"/>
      <c r="K185" s="716"/>
      <c r="L185" s="716"/>
      <c r="M185" s="716"/>
      <c r="N185" s="716"/>
      <c r="O185" s="716"/>
      <c r="P185" s="716"/>
      <c r="Q185" s="789"/>
      <c r="R185" s="798"/>
      <c r="S185" s="789"/>
      <c r="T185" s="798"/>
      <c r="U185" s="797"/>
      <c r="V185" s="797"/>
      <c r="W185" s="797"/>
      <c r="X185" s="797"/>
      <c r="Y185" s="797"/>
      <c r="Z185" s="797"/>
      <c r="AA185" s="797"/>
      <c r="AB185" s="797"/>
      <c r="AC185" s="797"/>
      <c r="AD185" s="797"/>
    </row>
    <row r="186" spans="2:30" s="714" customFormat="1" ht="12.75">
      <c r="B186" s="716"/>
      <c r="C186" s="801"/>
      <c r="D186" s="716"/>
      <c r="E186" s="716"/>
      <c r="F186" s="716"/>
      <c r="G186" s="716"/>
      <c r="H186" s="716"/>
      <c r="I186" s="716"/>
      <c r="J186" s="716"/>
      <c r="K186" s="716"/>
      <c r="L186" s="716"/>
      <c r="M186" s="716"/>
      <c r="N186" s="716"/>
      <c r="O186" s="716"/>
      <c r="P186" s="716"/>
      <c r="Q186" s="789"/>
      <c r="R186" s="798"/>
      <c r="S186" s="789"/>
      <c r="T186" s="798"/>
      <c r="U186" s="797"/>
      <c r="V186" s="797"/>
      <c r="W186" s="797"/>
      <c r="X186" s="797"/>
      <c r="Y186" s="797"/>
      <c r="Z186" s="797"/>
      <c r="AA186" s="797"/>
      <c r="AB186" s="797"/>
      <c r="AC186" s="797"/>
      <c r="AD186" s="797"/>
    </row>
    <row r="187" spans="2:30" s="714" customFormat="1" ht="12.75">
      <c r="B187" s="716"/>
      <c r="C187" s="716"/>
      <c r="D187" s="716"/>
      <c r="E187" s="716"/>
      <c r="F187" s="716"/>
      <c r="G187" s="716"/>
      <c r="H187" s="716"/>
      <c r="I187" s="716"/>
      <c r="J187" s="716"/>
      <c r="K187" s="716"/>
      <c r="L187" s="716"/>
      <c r="M187" s="716"/>
      <c r="N187" s="716"/>
      <c r="O187" s="716"/>
      <c r="P187" s="716"/>
      <c r="Q187" s="789"/>
      <c r="R187" s="798"/>
      <c r="S187" s="789"/>
      <c r="T187" s="798"/>
      <c r="U187" s="797"/>
      <c r="V187" s="797"/>
      <c r="W187" s="797"/>
      <c r="X187" s="797"/>
      <c r="Y187" s="797"/>
      <c r="Z187" s="797"/>
      <c r="AA187" s="797"/>
      <c r="AB187" s="797"/>
      <c r="AC187" s="797"/>
      <c r="AD187" s="797"/>
    </row>
    <row r="188" spans="2:30" s="714" customFormat="1" ht="12.75">
      <c r="B188" s="716"/>
      <c r="C188" s="762"/>
      <c r="D188" s="716"/>
      <c r="E188" s="716"/>
      <c r="F188" s="716"/>
      <c r="G188" s="716"/>
      <c r="H188" s="716"/>
      <c r="I188" s="716"/>
      <c r="J188" s="716"/>
      <c r="K188" s="716"/>
      <c r="L188" s="716"/>
      <c r="M188" s="716"/>
      <c r="N188" s="716"/>
      <c r="O188" s="716"/>
      <c r="P188" s="716"/>
      <c r="Q188" s="789"/>
      <c r="R188" s="798"/>
      <c r="S188" s="789"/>
      <c r="T188" s="798"/>
      <c r="U188" s="797"/>
      <c r="V188" s="797"/>
      <c r="W188" s="797"/>
      <c r="X188" s="797"/>
      <c r="Y188" s="797"/>
      <c r="Z188" s="797"/>
      <c r="AA188" s="797"/>
      <c r="AB188" s="797"/>
      <c r="AC188" s="797"/>
      <c r="AD188" s="797"/>
    </row>
    <row r="189" spans="2:30" s="714" customFormat="1" ht="12.75">
      <c r="B189" s="716"/>
      <c r="C189" s="716"/>
      <c r="D189" s="716"/>
      <c r="E189" s="716"/>
      <c r="F189" s="716"/>
      <c r="G189" s="716"/>
      <c r="H189" s="716"/>
      <c r="I189" s="716"/>
      <c r="J189" s="716"/>
      <c r="K189" s="716"/>
      <c r="L189" s="716"/>
      <c r="M189" s="716"/>
      <c r="N189" s="716"/>
      <c r="O189" s="716"/>
      <c r="P189" s="716"/>
      <c r="Q189" s="789"/>
      <c r="R189" s="798"/>
      <c r="S189" s="789"/>
      <c r="T189" s="788"/>
      <c r="U189" s="797"/>
      <c r="V189" s="797"/>
      <c r="W189" s="797"/>
      <c r="X189" s="797"/>
      <c r="Y189" s="797"/>
      <c r="Z189" s="797"/>
      <c r="AA189" s="797"/>
      <c r="AB189" s="797"/>
      <c r="AC189" s="797"/>
      <c r="AD189" s="797"/>
    </row>
    <row r="190" spans="2:30" s="714" customFormat="1" ht="12.75">
      <c r="B190" s="716"/>
      <c r="C190" s="762"/>
      <c r="D190" s="716"/>
      <c r="E190" s="716"/>
      <c r="F190" s="716"/>
      <c r="G190" s="716"/>
      <c r="H190" s="716"/>
      <c r="I190" s="716"/>
      <c r="J190" s="716"/>
      <c r="K190" s="716"/>
      <c r="L190" s="716"/>
      <c r="M190" s="716"/>
      <c r="N190" s="716"/>
      <c r="O190" s="716"/>
      <c r="P190" s="716"/>
      <c r="Q190" s="789"/>
      <c r="R190" s="798"/>
      <c r="S190" s="789"/>
      <c r="T190" s="788"/>
      <c r="U190" s="797"/>
      <c r="V190" s="797"/>
      <c r="W190" s="797"/>
      <c r="X190" s="797"/>
      <c r="Y190" s="797"/>
      <c r="Z190" s="797"/>
      <c r="AA190" s="797"/>
      <c r="AB190" s="797"/>
      <c r="AC190" s="797"/>
      <c r="AD190" s="797"/>
    </row>
    <row r="191" spans="2:30" s="714" customFormat="1" ht="12.75">
      <c r="B191" s="716"/>
      <c r="C191" s="716"/>
      <c r="D191" s="716"/>
      <c r="E191" s="716"/>
      <c r="F191" s="716"/>
      <c r="G191" s="716"/>
      <c r="H191" s="716"/>
      <c r="I191" s="716"/>
      <c r="J191" s="716"/>
      <c r="K191" s="716"/>
      <c r="L191" s="716"/>
      <c r="M191" s="716"/>
      <c r="N191" s="716"/>
      <c r="O191" s="716"/>
      <c r="P191" s="716"/>
      <c r="Q191" s="789"/>
      <c r="R191" s="798"/>
      <c r="S191" s="789"/>
      <c r="T191" s="788"/>
      <c r="U191" s="797"/>
      <c r="V191" s="797"/>
      <c r="W191" s="797"/>
      <c r="X191" s="797"/>
      <c r="Y191" s="797"/>
      <c r="Z191" s="797"/>
      <c r="AA191" s="797"/>
      <c r="AB191" s="797"/>
      <c r="AC191" s="797"/>
      <c r="AD191" s="797"/>
    </row>
    <row r="192" spans="2:30" s="714" customFormat="1" ht="12.75">
      <c r="B192" s="716"/>
      <c r="C192" s="768"/>
      <c r="D192" s="716"/>
      <c r="E192" s="716"/>
      <c r="F192" s="716"/>
      <c r="G192" s="716"/>
      <c r="H192" s="716"/>
      <c r="I192" s="716"/>
      <c r="J192" s="716"/>
      <c r="K192" s="716"/>
      <c r="L192" s="716"/>
      <c r="M192" s="716"/>
      <c r="N192" s="716"/>
      <c r="O192" s="716"/>
      <c r="P192" s="716"/>
      <c r="Q192" s="789"/>
      <c r="R192" s="798"/>
      <c r="S192" s="789"/>
      <c r="T192" s="788"/>
      <c r="U192" s="797"/>
      <c r="V192" s="797"/>
      <c r="W192" s="797"/>
      <c r="X192" s="797"/>
      <c r="Y192" s="797"/>
      <c r="Z192" s="797"/>
      <c r="AA192" s="797"/>
      <c r="AB192" s="797"/>
      <c r="AC192" s="797"/>
      <c r="AD192" s="797"/>
    </row>
    <row r="193" spans="2:30" s="714" customFormat="1" ht="12.75">
      <c r="B193" s="716"/>
      <c r="C193" s="716"/>
      <c r="D193" s="716"/>
      <c r="E193" s="716"/>
      <c r="F193" s="716"/>
      <c r="G193" s="716"/>
      <c r="H193" s="716"/>
      <c r="I193" s="716"/>
      <c r="J193" s="716"/>
      <c r="K193" s="716"/>
      <c r="L193" s="716"/>
      <c r="M193" s="716"/>
      <c r="N193" s="716"/>
      <c r="O193" s="716"/>
      <c r="P193" s="716"/>
      <c r="Q193" s="789"/>
      <c r="R193" s="798"/>
      <c r="S193" s="789"/>
      <c r="T193" s="788"/>
      <c r="U193" s="797"/>
      <c r="V193" s="797"/>
      <c r="W193" s="797"/>
      <c r="X193" s="797"/>
      <c r="Y193" s="797"/>
      <c r="Z193" s="797"/>
      <c r="AA193" s="797"/>
      <c r="AB193" s="797"/>
      <c r="AC193" s="797"/>
      <c r="AD193" s="797"/>
    </row>
    <row r="194" spans="2:30" s="714" customFormat="1" ht="12.75">
      <c r="B194" s="716"/>
      <c r="C194" s="716"/>
      <c r="D194" s="716"/>
      <c r="E194" s="716"/>
      <c r="F194" s="716"/>
      <c r="G194" s="716"/>
      <c r="H194" s="716"/>
      <c r="I194" s="716"/>
      <c r="J194" s="716"/>
      <c r="K194" s="716"/>
      <c r="L194" s="716"/>
      <c r="M194" s="716"/>
      <c r="N194" s="716"/>
      <c r="O194" s="716"/>
      <c r="P194" s="716"/>
      <c r="Q194" s="789"/>
      <c r="R194" s="798"/>
      <c r="S194" s="789"/>
      <c r="T194" s="788"/>
      <c r="U194" s="797"/>
      <c r="V194" s="797"/>
      <c r="W194" s="797"/>
      <c r="X194" s="797"/>
      <c r="Y194" s="797"/>
      <c r="Z194" s="797"/>
      <c r="AA194" s="797"/>
      <c r="AB194" s="797"/>
      <c r="AC194" s="797"/>
      <c r="AD194" s="797"/>
    </row>
    <row r="195" spans="2:30" s="714" customFormat="1" ht="12.75">
      <c r="B195" s="716"/>
      <c r="C195" s="716"/>
      <c r="D195" s="716"/>
      <c r="E195" s="716"/>
      <c r="F195" s="716"/>
      <c r="G195" s="716"/>
      <c r="H195" s="716"/>
      <c r="I195" s="716"/>
      <c r="J195" s="716"/>
      <c r="K195" s="716"/>
      <c r="L195" s="716"/>
      <c r="M195" s="716"/>
      <c r="N195" s="716"/>
      <c r="O195" s="716"/>
      <c r="P195" s="716"/>
      <c r="Q195" s="789"/>
      <c r="R195" s="798"/>
      <c r="S195" s="789"/>
      <c r="T195" s="788"/>
      <c r="U195" s="797"/>
      <c r="V195" s="797"/>
      <c r="W195" s="797"/>
      <c r="X195" s="797"/>
      <c r="Y195" s="797"/>
      <c r="Z195" s="797"/>
      <c r="AA195" s="797"/>
      <c r="AB195" s="797"/>
      <c r="AC195" s="797"/>
      <c r="AD195" s="797"/>
    </row>
    <row r="196" spans="2:30" s="714" customFormat="1" ht="12.75">
      <c r="B196" s="716"/>
      <c r="C196" s="768"/>
      <c r="D196" s="716"/>
      <c r="E196" s="716"/>
      <c r="F196" s="716"/>
      <c r="G196" s="716"/>
      <c r="H196" s="716"/>
      <c r="I196" s="716"/>
      <c r="J196" s="716"/>
      <c r="K196" s="716"/>
      <c r="L196" s="716"/>
      <c r="M196" s="716"/>
      <c r="N196" s="716"/>
      <c r="O196" s="716"/>
      <c r="P196" s="716"/>
      <c r="Q196" s="789"/>
      <c r="R196" s="798"/>
      <c r="S196" s="789"/>
      <c r="T196" s="788"/>
      <c r="U196" s="797"/>
      <c r="V196" s="797"/>
      <c r="W196" s="797"/>
      <c r="X196" s="797"/>
      <c r="Y196" s="797"/>
      <c r="Z196" s="797"/>
      <c r="AA196" s="797"/>
      <c r="AB196" s="797"/>
      <c r="AC196" s="797"/>
      <c r="AD196" s="797"/>
    </row>
    <row r="197" spans="2:30" s="714" customFormat="1" ht="12.75">
      <c r="B197" s="716"/>
      <c r="C197" s="716"/>
      <c r="D197" s="716"/>
      <c r="E197" s="716"/>
      <c r="F197" s="716"/>
      <c r="G197" s="716"/>
      <c r="H197" s="716"/>
      <c r="I197" s="716"/>
      <c r="J197" s="716"/>
      <c r="K197" s="716"/>
      <c r="L197" s="716"/>
      <c r="M197" s="716"/>
      <c r="N197" s="716"/>
      <c r="O197" s="716"/>
      <c r="P197" s="716"/>
      <c r="Q197" s="789"/>
      <c r="R197" s="798"/>
      <c r="S197" s="789"/>
      <c r="T197" s="788"/>
      <c r="U197" s="797"/>
      <c r="V197" s="797"/>
      <c r="W197" s="797"/>
      <c r="X197" s="797"/>
      <c r="Y197" s="797"/>
      <c r="Z197" s="797"/>
      <c r="AA197" s="797"/>
      <c r="AB197" s="797"/>
      <c r="AC197" s="797"/>
      <c r="AD197" s="797"/>
    </row>
    <row r="198" spans="2:30" s="714" customFormat="1" ht="12.75">
      <c r="B198" s="716"/>
      <c r="C198" s="716"/>
      <c r="D198" s="716"/>
      <c r="E198" s="716"/>
      <c r="F198" s="716"/>
      <c r="G198" s="716"/>
      <c r="H198" s="716"/>
      <c r="I198" s="716"/>
      <c r="J198" s="716"/>
      <c r="K198" s="716"/>
      <c r="L198" s="716"/>
      <c r="M198" s="716"/>
      <c r="N198" s="716"/>
      <c r="O198" s="716"/>
      <c r="P198" s="716"/>
      <c r="Q198" s="789"/>
      <c r="R198" s="798"/>
      <c r="S198" s="789"/>
      <c r="T198" s="794"/>
      <c r="U198" s="797"/>
      <c r="V198" s="797"/>
      <c r="W198" s="797"/>
      <c r="X198" s="797"/>
      <c r="Y198" s="797"/>
      <c r="Z198" s="797"/>
      <c r="AA198" s="797"/>
      <c r="AB198" s="797"/>
      <c r="AC198" s="797"/>
      <c r="AD198" s="797"/>
    </row>
    <row r="199" spans="2:30" s="714" customFormat="1" ht="12.75">
      <c r="B199" s="716"/>
      <c r="C199" s="716"/>
      <c r="D199" s="716"/>
      <c r="E199" s="716"/>
      <c r="F199" s="716"/>
      <c r="G199" s="716"/>
      <c r="H199" s="716"/>
      <c r="I199" s="716"/>
      <c r="J199" s="716"/>
      <c r="K199" s="716"/>
      <c r="L199" s="716"/>
      <c r="M199" s="716"/>
      <c r="N199" s="716"/>
      <c r="O199" s="716"/>
      <c r="P199" s="716"/>
      <c r="Q199" s="789"/>
      <c r="R199" s="798"/>
      <c r="S199" s="789"/>
      <c r="T199" s="798"/>
      <c r="U199" s="797"/>
      <c r="V199" s="797"/>
      <c r="W199" s="797"/>
      <c r="X199" s="797"/>
      <c r="Y199" s="797"/>
      <c r="Z199" s="797"/>
      <c r="AA199" s="797"/>
      <c r="AB199" s="797"/>
      <c r="AC199" s="797"/>
      <c r="AD199" s="797"/>
    </row>
    <row r="200" spans="17:30" s="714" customFormat="1" ht="12.75">
      <c r="Q200" s="789"/>
      <c r="R200" s="798"/>
      <c r="S200" s="789"/>
      <c r="T200" s="798"/>
      <c r="U200" s="797"/>
      <c r="V200" s="797"/>
      <c r="W200" s="797"/>
      <c r="X200" s="797"/>
      <c r="Y200" s="797"/>
      <c r="Z200" s="797"/>
      <c r="AA200" s="797"/>
      <c r="AB200" s="797"/>
      <c r="AC200" s="797"/>
      <c r="AD200" s="797"/>
    </row>
    <row r="201" spans="17:30" s="714" customFormat="1" ht="12.75">
      <c r="Q201" s="789"/>
      <c r="R201" s="798"/>
      <c r="S201" s="789"/>
      <c r="T201" s="798"/>
      <c r="U201" s="797"/>
      <c r="V201" s="797"/>
      <c r="W201" s="797"/>
      <c r="X201" s="797"/>
      <c r="Y201" s="797"/>
      <c r="Z201" s="797"/>
      <c r="AA201" s="797"/>
      <c r="AB201" s="797"/>
      <c r="AC201" s="797"/>
      <c r="AD201" s="797"/>
    </row>
    <row r="202" spans="17:30" s="714" customFormat="1" ht="12.75">
      <c r="Q202" s="789"/>
      <c r="R202" s="798"/>
      <c r="S202" s="789"/>
      <c r="T202" s="798"/>
      <c r="U202" s="797"/>
      <c r="V202" s="797"/>
      <c r="W202" s="797"/>
      <c r="X202" s="797"/>
      <c r="Y202" s="797"/>
      <c r="Z202" s="797"/>
      <c r="AA202" s="797"/>
      <c r="AB202" s="797"/>
      <c r="AC202" s="797"/>
      <c r="AD202" s="797"/>
    </row>
    <row r="203" spans="17:30" s="714" customFormat="1" ht="12.75">
      <c r="Q203" s="789"/>
      <c r="R203" s="798"/>
      <c r="S203" s="789"/>
      <c r="T203" s="798"/>
      <c r="U203" s="797"/>
      <c r="V203" s="797"/>
      <c r="W203" s="797"/>
      <c r="X203" s="797"/>
      <c r="Y203" s="797"/>
      <c r="Z203" s="797"/>
      <c r="AA203" s="797"/>
      <c r="AB203" s="797"/>
      <c r="AC203" s="797"/>
      <c r="AD203" s="797"/>
    </row>
    <row r="204" spans="17:30" s="714" customFormat="1" ht="12.75">
      <c r="Q204" s="789"/>
      <c r="R204" s="798"/>
      <c r="S204" s="789"/>
      <c r="T204" s="798"/>
      <c r="U204" s="797"/>
      <c r="V204" s="797"/>
      <c r="W204" s="797"/>
      <c r="X204" s="797"/>
      <c r="Y204" s="797"/>
      <c r="Z204" s="797"/>
      <c r="AA204" s="797"/>
      <c r="AB204" s="797"/>
      <c r="AC204" s="797"/>
      <c r="AD204" s="797"/>
    </row>
    <row r="205" spans="17:30" s="714" customFormat="1" ht="12.75">
      <c r="Q205" s="789"/>
      <c r="R205" s="798"/>
      <c r="S205" s="789"/>
      <c r="T205" s="798"/>
      <c r="U205" s="797"/>
      <c r="V205" s="797"/>
      <c r="W205" s="797"/>
      <c r="X205" s="797"/>
      <c r="Y205" s="797"/>
      <c r="Z205" s="797"/>
      <c r="AA205" s="797"/>
      <c r="AB205" s="797"/>
      <c r="AC205" s="797"/>
      <c r="AD205" s="797"/>
    </row>
    <row r="206" spans="17:30" s="714" customFormat="1" ht="12.75">
      <c r="Q206" s="789"/>
      <c r="R206" s="798"/>
      <c r="S206" s="789"/>
      <c r="T206" s="798"/>
      <c r="U206" s="797"/>
      <c r="V206" s="797"/>
      <c r="W206" s="797"/>
      <c r="X206" s="797"/>
      <c r="Y206" s="797"/>
      <c r="Z206" s="797"/>
      <c r="AA206" s="797"/>
      <c r="AB206" s="797"/>
      <c r="AC206" s="797"/>
      <c r="AD206" s="797"/>
    </row>
    <row r="207" spans="17:30" s="714" customFormat="1" ht="12.75">
      <c r="Q207" s="789"/>
      <c r="R207" s="798"/>
      <c r="S207" s="789"/>
      <c r="T207" s="798"/>
      <c r="U207" s="797"/>
      <c r="V207" s="797"/>
      <c r="W207" s="797"/>
      <c r="X207" s="797"/>
      <c r="Y207" s="797"/>
      <c r="Z207" s="797"/>
      <c r="AA207" s="797"/>
      <c r="AB207" s="797"/>
      <c r="AC207" s="797"/>
      <c r="AD207" s="797"/>
    </row>
    <row r="208" spans="1:36" s="804" customFormat="1" ht="12.75">
      <c r="A208" s="704"/>
      <c r="B208" s="704"/>
      <c r="C208" s="704"/>
      <c r="D208" s="704"/>
      <c r="E208" s="704"/>
      <c r="F208" s="704"/>
      <c r="G208" s="704"/>
      <c r="H208" s="704"/>
      <c r="I208" s="704"/>
      <c r="J208" s="704"/>
      <c r="K208" s="704"/>
      <c r="L208" s="704"/>
      <c r="M208" s="704"/>
      <c r="N208" s="704"/>
      <c r="O208" s="704"/>
      <c r="P208" s="714"/>
      <c r="Q208" s="802"/>
      <c r="R208" s="803"/>
      <c r="S208" s="802"/>
      <c r="T208" s="803"/>
      <c r="AE208" s="704"/>
      <c r="AF208" s="704"/>
      <c r="AG208" s="704"/>
      <c r="AH208" s="704"/>
      <c r="AI208" s="704"/>
      <c r="AJ208" s="704"/>
    </row>
    <row r="209" spans="1:36" s="804" customFormat="1" ht="12.75">
      <c r="A209" s="704"/>
      <c r="B209" s="704"/>
      <c r="C209" s="704"/>
      <c r="D209" s="704"/>
      <c r="E209" s="704"/>
      <c r="F209" s="704"/>
      <c r="G209" s="704"/>
      <c r="H209" s="704"/>
      <c r="I209" s="704"/>
      <c r="J209" s="704"/>
      <c r="K209" s="704"/>
      <c r="L209" s="704"/>
      <c r="M209" s="704"/>
      <c r="N209" s="704"/>
      <c r="O209" s="704"/>
      <c r="P209" s="714"/>
      <c r="Q209" s="802"/>
      <c r="R209" s="803"/>
      <c r="S209" s="802"/>
      <c r="T209" s="803"/>
      <c r="AE209" s="704"/>
      <c r="AF209" s="704"/>
      <c r="AG209" s="704"/>
      <c r="AH209" s="704"/>
      <c r="AI209" s="704"/>
      <c r="AJ209" s="704"/>
    </row>
    <row r="210" spans="1:36" s="804" customFormat="1" ht="12.75">
      <c r="A210" s="704"/>
      <c r="B210" s="704"/>
      <c r="C210" s="704"/>
      <c r="D210" s="704"/>
      <c r="E210" s="704"/>
      <c r="F210" s="704"/>
      <c r="G210" s="704"/>
      <c r="H210" s="704"/>
      <c r="I210" s="704"/>
      <c r="J210" s="704"/>
      <c r="K210" s="704"/>
      <c r="L210" s="704"/>
      <c r="M210" s="704"/>
      <c r="N210" s="704"/>
      <c r="O210" s="704"/>
      <c r="P210" s="714"/>
      <c r="Q210" s="802"/>
      <c r="R210" s="803"/>
      <c r="S210" s="802"/>
      <c r="T210" s="803"/>
      <c r="AE210" s="704"/>
      <c r="AF210" s="704"/>
      <c r="AG210" s="704"/>
      <c r="AH210" s="704"/>
      <c r="AI210" s="704"/>
      <c r="AJ210" s="704"/>
    </row>
    <row r="211" spans="1:36" s="804" customFormat="1" ht="12.75">
      <c r="A211" s="704"/>
      <c r="B211" s="704"/>
      <c r="C211" s="704"/>
      <c r="D211" s="704"/>
      <c r="E211" s="704"/>
      <c r="F211" s="704"/>
      <c r="G211" s="704"/>
      <c r="H211" s="704"/>
      <c r="I211" s="704"/>
      <c r="J211" s="704"/>
      <c r="K211" s="704"/>
      <c r="L211" s="704"/>
      <c r="M211" s="704"/>
      <c r="N211" s="704"/>
      <c r="O211" s="704"/>
      <c r="P211" s="714"/>
      <c r="Q211" s="802"/>
      <c r="R211" s="803"/>
      <c r="S211" s="802"/>
      <c r="T211" s="803"/>
      <c r="AE211" s="704"/>
      <c r="AF211" s="704"/>
      <c r="AG211" s="704"/>
      <c r="AH211" s="704"/>
      <c r="AI211" s="704"/>
      <c r="AJ211" s="704"/>
    </row>
    <row r="212" spans="1:36" s="804" customFormat="1" ht="12.75">
      <c r="A212" s="704"/>
      <c r="B212" s="704"/>
      <c r="C212" s="704"/>
      <c r="D212" s="704"/>
      <c r="E212" s="704"/>
      <c r="F212" s="704"/>
      <c r="G212" s="704"/>
      <c r="H212" s="704"/>
      <c r="I212" s="704"/>
      <c r="J212" s="704"/>
      <c r="K212" s="704"/>
      <c r="L212" s="704"/>
      <c r="M212" s="704"/>
      <c r="N212" s="704"/>
      <c r="O212" s="704"/>
      <c r="P212" s="714"/>
      <c r="Q212" s="802"/>
      <c r="R212" s="803"/>
      <c r="S212" s="802"/>
      <c r="T212" s="803"/>
      <c r="AE212" s="704"/>
      <c r="AF212" s="704"/>
      <c r="AG212" s="704"/>
      <c r="AH212" s="704"/>
      <c r="AI212" s="704"/>
      <c r="AJ212" s="704"/>
    </row>
    <row r="213" spans="1:36" s="804" customFormat="1" ht="12.75">
      <c r="A213" s="704"/>
      <c r="B213" s="704"/>
      <c r="C213" s="704"/>
      <c r="D213" s="704"/>
      <c r="E213" s="704"/>
      <c r="F213" s="704"/>
      <c r="G213" s="704"/>
      <c r="H213" s="704"/>
      <c r="I213" s="704"/>
      <c r="J213" s="704"/>
      <c r="K213" s="704"/>
      <c r="L213" s="704"/>
      <c r="M213" s="704"/>
      <c r="N213" s="704"/>
      <c r="O213" s="704"/>
      <c r="P213" s="714"/>
      <c r="Q213" s="802"/>
      <c r="R213" s="803"/>
      <c r="S213" s="802"/>
      <c r="T213" s="803"/>
      <c r="AE213" s="704"/>
      <c r="AF213" s="704"/>
      <c r="AG213" s="704"/>
      <c r="AH213" s="704"/>
      <c r="AI213" s="704"/>
      <c r="AJ213" s="704"/>
    </row>
    <row r="214" spans="1:36" s="804" customFormat="1" ht="12.75">
      <c r="A214" s="704"/>
      <c r="B214" s="704"/>
      <c r="C214" s="704"/>
      <c r="D214" s="704"/>
      <c r="E214" s="704"/>
      <c r="F214" s="704"/>
      <c r="G214" s="704"/>
      <c r="H214" s="704"/>
      <c r="I214" s="704"/>
      <c r="J214" s="704"/>
      <c r="K214" s="704"/>
      <c r="L214" s="704"/>
      <c r="M214" s="704"/>
      <c r="N214" s="704"/>
      <c r="O214" s="704"/>
      <c r="P214" s="714"/>
      <c r="Q214" s="802"/>
      <c r="R214" s="803"/>
      <c r="S214" s="802"/>
      <c r="T214" s="803"/>
      <c r="AE214" s="704"/>
      <c r="AF214" s="704"/>
      <c r="AG214" s="704"/>
      <c r="AH214" s="704"/>
      <c r="AI214" s="704"/>
      <c r="AJ214" s="704"/>
    </row>
    <row r="215" spans="1:36" s="804" customFormat="1" ht="12.75">
      <c r="A215" s="704"/>
      <c r="B215" s="704"/>
      <c r="C215" s="704"/>
      <c r="D215" s="704"/>
      <c r="E215" s="704"/>
      <c r="F215" s="704"/>
      <c r="G215" s="704"/>
      <c r="H215" s="704"/>
      <c r="I215" s="704"/>
      <c r="J215" s="704"/>
      <c r="K215" s="704"/>
      <c r="L215" s="704"/>
      <c r="M215" s="704"/>
      <c r="N215" s="704"/>
      <c r="O215" s="704"/>
      <c r="P215" s="714"/>
      <c r="Q215" s="802"/>
      <c r="R215" s="803"/>
      <c r="S215" s="802"/>
      <c r="T215" s="803"/>
      <c r="AE215" s="704"/>
      <c r="AF215" s="704"/>
      <c r="AG215" s="704"/>
      <c r="AH215" s="704"/>
      <c r="AI215" s="704"/>
      <c r="AJ215" s="704"/>
    </row>
    <row r="216" spans="1:36" s="804" customFormat="1" ht="12.75">
      <c r="A216" s="704"/>
      <c r="B216" s="704"/>
      <c r="C216" s="704"/>
      <c r="D216" s="704"/>
      <c r="E216" s="704"/>
      <c r="F216" s="704"/>
      <c r="G216" s="704"/>
      <c r="H216" s="704"/>
      <c r="I216" s="704"/>
      <c r="J216" s="704"/>
      <c r="K216" s="704"/>
      <c r="L216" s="704"/>
      <c r="M216" s="704"/>
      <c r="N216" s="704"/>
      <c r="O216" s="704"/>
      <c r="P216" s="714"/>
      <c r="Q216" s="802"/>
      <c r="R216" s="803"/>
      <c r="S216" s="802"/>
      <c r="T216" s="803"/>
      <c r="AE216" s="704"/>
      <c r="AF216" s="704"/>
      <c r="AG216" s="704"/>
      <c r="AH216" s="704"/>
      <c r="AI216" s="704"/>
      <c r="AJ216" s="704"/>
    </row>
    <row r="217" spans="1:36" s="804" customFormat="1" ht="12.75">
      <c r="A217" s="704"/>
      <c r="B217" s="704"/>
      <c r="C217" s="704"/>
      <c r="D217" s="704"/>
      <c r="E217" s="704"/>
      <c r="F217" s="704"/>
      <c r="G217" s="704"/>
      <c r="H217" s="704"/>
      <c r="I217" s="704"/>
      <c r="J217" s="704"/>
      <c r="K217" s="704"/>
      <c r="L217" s="704"/>
      <c r="M217" s="704"/>
      <c r="N217" s="704"/>
      <c r="O217" s="704"/>
      <c r="P217" s="714"/>
      <c r="Q217" s="802"/>
      <c r="R217" s="803"/>
      <c r="S217" s="802"/>
      <c r="T217" s="803"/>
      <c r="AE217" s="704"/>
      <c r="AF217" s="704"/>
      <c r="AG217" s="704"/>
      <c r="AH217" s="704"/>
      <c r="AI217" s="704"/>
      <c r="AJ217" s="704"/>
    </row>
    <row r="218" spans="1:36" s="804" customFormat="1" ht="12.75">
      <c r="A218" s="704"/>
      <c r="B218" s="704"/>
      <c r="C218" s="704"/>
      <c r="D218" s="704"/>
      <c r="E218" s="704"/>
      <c r="F218" s="704"/>
      <c r="G218" s="704"/>
      <c r="H218" s="704"/>
      <c r="I218" s="704"/>
      <c r="J218" s="704"/>
      <c r="K218" s="704"/>
      <c r="L218" s="704"/>
      <c r="M218" s="704"/>
      <c r="N218" s="704"/>
      <c r="O218" s="704"/>
      <c r="P218" s="714"/>
      <c r="Q218" s="802"/>
      <c r="R218" s="803"/>
      <c r="S218" s="802"/>
      <c r="T218" s="803"/>
      <c r="AE218" s="704"/>
      <c r="AF218" s="704"/>
      <c r="AG218" s="704"/>
      <c r="AH218" s="704"/>
      <c r="AI218" s="704"/>
      <c r="AJ218" s="704"/>
    </row>
    <row r="219" spans="1:36" s="804" customFormat="1" ht="12.75">
      <c r="A219" s="704"/>
      <c r="B219" s="704"/>
      <c r="C219" s="704"/>
      <c r="D219" s="704"/>
      <c r="E219" s="704"/>
      <c r="F219" s="704"/>
      <c r="G219" s="704"/>
      <c r="H219" s="704"/>
      <c r="I219" s="704"/>
      <c r="J219" s="704"/>
      <c r="K219" s="704"/>
      <c r="L219" s="704"/>
      <c r="M219" s="704"/>
      <c r="N219" s="704"/>
      <c r="O219" s="704"/>
      <c r="P219" s="714"/>
      <c r="Q219" s="802"/>
      <c r="R219" s="803"/>
      <c r="S219" s="802"/>
      <c r="T219" s="803"/>
      <c r="AE219" s="704"/>
      <c r="AF219" s="704"/>
      <c r="AG219" s="704"/>
      <c r="AH219" s="704"/>
      <c r="AI219" s="704"/>
      <c r="AJ219" s="704"/>
    </row>
  </sheetData>
  <sheetProtection/>
  <mergeCells count="5">
    <mergeCell ref="B3:I3"/>
    <mergeCell ref="C73:K73"/>
    <mergeCell ref="C85:K85"/>
    <mergeCell ref="B4:J4"/>
    <mergeCell ref="C82:K82"/>
  </mergeCells>
  <printOptions horizontalCentered="1"/>
  <pageMargins left="0.2362204724409449" right="0.2362204724409449" top="0.6299212598425197" bottom="0.2362204724409449" header="0.6692913385826772" footer="0.5118110236220472"/>
  <pageSetup horizontalDpi="600" verticalDpi="600" orientation="portrait" paperSize="9" scale="74"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6:P35"/>
  <sheetViews>
    <sheetView showGridLines="0" view="pageBreakPreview" zoomScale="98" zoomScaleSheetLayoutView="98" zoomScalePageLayoutView="0" workbookViewId="0" topLeftCell="A13">
      <selection activeCell="R32" sqref="R32"/>
    </sheetView>
  </sheetViews>
  <sheetFormatPr defaultColWidth="9.140625" defaultRowHeight="12.75"/>
  <cols>
    <col min="1" max="1" width="6.421875" style="3" customWidth="1"/>
    <col min="2" max="2" width="7.57421875" style="3" customWidth="1"/>
    <col min="3" max="3" width="6.7109375" style="3" customWidth="1"/>
    <col min="4" max="5" width="4.7109375" style="3" customWidth="1"/>
    <col min="6" max="7" width="9.140625" style="3" customWidth="1"/>
    <col min="8" max="8" width="13.8515625" style="3" customWidth="1"/>
    <col min="9" max="12" width="9.140625" style="3" customWidth="1"/>
    <col min="13" max="13" width="11.421875" style="3" customWidth="1"/>
    <col min="14" max="15" width="9.140625" style="3" customWidth="1"/>
    <col min="16" max="16" width="2.57421875" style="3" customWidth="1"/>
    <col min="17" max="210" width="9.140625" style="3" customWidth="1"/>
    <col min="211" max="211" width="6.421875" style="3" customWidth="1"/>
    <col min="212" max="212" width="7.57421875" style="3" customWidth="1"/>
    <col min="213" max="213" width="6.7109375" style="3" customWidth="1"/>
    <col min="214" max="215" width="4.7109375" style="3" customWidth="1"/>
    <col min="216" max="217" width="9.140625" style="3" customWidth="1"/>
    <col min="218" max="218" width="13.8515625" style="3" customWidth="1"/>
    <col min="219" max="16384" width="9.140625" style="3" customWidth="1"/>
  </cols>
  <sheetData>
    <row r="6" spans="2:6" ht="12.75">
      <c r="B6" s="4" t="s">
        <v>158</v>
      </c>
      <c r="F6" s="5"/>
    </row>
    <row r="7" spans="2:6" ht="6.75" customHeight="1">
      <c r="B7" s="6"/>
      <c r="F7" s="5"/>
    </row>
    <row r="8" spans="2:15" s="9" customFormat="1" ht="97.5" customHeight="1">
      <c r="B8" s="407" t="s">
        <v>159</v>
      </c>
      <c r="C8" s="914" t="s">
        <v>80</v>
      </c>
      <c r="D8" s="914"/>
      <c r="E8" s="914"/>
      <c r="F8" s="914"/>
      <c r="G8" s="914"/>
      <c r="H8" s="914"/>
      <c r="I8" s="914"/>
      <c r="J8" s="914"/>
      <c r="K8" s="914"/>
      <c r="L8" s="914"/>
      <c r="M8" s="914"/>
      <c r="N8" s="914"/>
      <c r="O8" s="914"/>
    </row>
    <row r="9" spans="2:6" ht="12.75">
      <c r="B9" s="10" t="s">
        <v>42</v>
      </c>
      <c r="F9" s="5"/>
    </row>
    <row r="10" spans="2:6" ht="12.75">
      <c r="B10" s="408" t="s">
        <v>43</v>
      </c>
      <c r="C10" s="3" t="s">
        <v>44</v>
      </c>
      <c r="F10" s="5"/>
    </row>
    <row r="11" spans="2:6" ht="12.75">
      <c r="B11" s="10" t="s">
        <v>45</v>
      </c>
      <c r="F11" s="5"/>
    </row>
    <row r="12" spans="2:9" ht="12.75">
      <c r="B12" s="10"/>
      <c r="C12" s="3" t="s">
        <v>30</v>
      </c>
      <c r="D12" s="11" t="s">
        <v>46</v>
      </c>
      <c r="E12" s="3" t="s">
        <v>47</v>
      </c>
      <c r="F12" s="5"/>
      <c r="H12" s="12" t="s">
        <v>9</v>
      </c>
      <c r="I12" s="3" t="s">
        <v>61</v>
      </c>
    </row>
    <row r="13" spans="2:15" s="9" customFormat="1" ht="57.75" customHeight="1">
      <c r="B13" s="13" t="s">
        <v>48</v>
      </c>
      <c r="C13" s="13"/>
      <c r="D13" s="14" t="s">
        <v>46</v>
      </c>
      <c r="E13" s="13" t="s">
        <v>49</v>
      </c>
      <c r="F13" s="15"/>
      <c r="G13" s="13"/>
      <c r="H13" s="16" t="s">
        <v>9</v>
      </c>
      <c r="I13" s="915" t="s">
        <v>253</v>
      </c>
      <c r="J13" s="916"/>
      <c r="K13" s="916"/>
      <c r="L13" s="916"/>
      <c r="M13" s="916"/>
      <c r="N13" s="916"/>
      <c r="O13" s="916"/>
    </row>
    <row r="14" spans="2:8" ht="12.75">
      <c r="B14" s="10"/>
      <c r="C14" s="17"/>
      <c r="D14" s="17"/>
      <c r="E14" s="17"/>
      <c r="F14" s="17"/>
      <c r="G14" s="17"/>
      <c r="H14" s="12"/>
    </row>
    <row r="15" spans="2:9" ht="12.75">
      <c r="B15" s="10"/>
      <c r="C15" s="17" t="s">
        <v>36</v>
      </c>
      <c r="D15" s="17"/>
      <c r="E15" s="17"/>
      <c r="F15" s="17"/>
      <c r="G15" s="17"/>
      <c r="H15" s="12" t="s">
        <v>9</v>
      </c>
      <c r="I15" s="3" t="s">
        <v>50</v>
      </c>
    </row>
    <row r="16" spans="2:7" ht="12.75">
      <c r="B16" s="10"/>
      <c r="C16" s="10"/>
      <c r="D16" s="10"/>
      <c r="E16" s="10"/>
      <c r="F16" s="18"/>
      <c r="G16" s="10"/>
    </row>
    <row r="17" spans="2:15" ht="27.75" customHeight="1">
      <c r="B17" s="10"/>
      <c r="C17" s="13" t="s">
        <v>38</v>
      </c>
      <c r="D17" s="13"/>
      <c r="E17" s="13"/>
      <c r="F17" s="15"/>
      <c r="G17" s="13"/>
      <c r="H17" s="16" t="s">
        <v>9</v>
      </c>
      <c r="I17" s="914" t="s">
        <v>51</v>
      </c>
      <c r="J17" s="914"/>
      <c r="K17" s="914"/>
      <c r="L17" s="914"/>
      <c r="M17" s="914"/>
      <c r="N17" s="914"/>
      <c r="O17" s="914"/>
    </row>
    <row r="18" spans="2:7" ht="12.75">
      <c r="B18" s="10"/>
      <c r="C18" s="10"/>
      <c r="D18" s="10"/>
      <c r="E18" s="10"/>
      <c r="F18" s="18"/>
      <c r="G18" s="10"/>
    </row>
    <row r="19" spans="2:15" ht="30.75" customHeight="1">
      <c r="B19" s="10"/>
      <c r="C19" s="13" t="s">
        <v>37</v>
      </c>
      <c r="D19" s="10"/>
      <c r="E19" s="10"/>
      <c r="F19" s="18"/>
      <c r="G19" s="10"/>
      <c r="H19" s="16" t="s">
        <v>9</v>
      </c>
      <c r="I19" s="914" t="s">
        <v>117</v>
      </c>
      <c r="J19" s="914"/>
      <c r="K19" s="914"/>
      <c r="L19" s="914"/>
      <c r="M19" s="914"/>
      <c r="N19" s="914"/>
      <c r="O19" s="914"/>
    </row>
    <row r="20" spans="2:15" ht="15" customHeight="1">
      <c r="B20" s="10"/>
      <c r="C20" s="10"/>
      <c r="D20" s="10"/>
      <c r="E20" s="10"/>
      <c r="F20" s="18"/>
      <c r="G20" s="10"/>
      <c r="H20" s="12"/>
      <c r="I20" s="8"/>
      <c r="J20" s="8"/>
      <c r="K20" s="8"/>
      <c r="L20" s="8"/>
      <c r="M20" s="8"/>
      <c r="N20" s="8"/>
      <c r="O20" s="8"/>
    </row>
    <row r="21" spans="2:15" ht="12.75">
      <c r="B21" s="10"/>
      <c r="C21" s="162" t="s">
        <v>49</v>
      </c>
      <c r="D21" s="162"/>
      <c r="E21" s="162"/>
      <c r="F21" s="163"/>
      <c r="G21" s="162"/>
      <c r="H21" s="164" t="s">
        <v>9</v>
      </c>
      <c r="I21" s="918" t="s">
        <v>183</v>
      </c>
      <c r="J21" s="919"/>
      <c r="K21" s="919"/>
      <c r="L21" s="919"/>
      <c r="M21" s="919"/>
      <c r="N21" s="919"/>
      <c r="O21" s="919"/>
    </row>
    <row r="22" spans="2:15" s="9" customFormat="1" ht="12.75">
      <c r="B22" s="7"/>
      <c r="C22" s="10"/>
      <c r="D22" s="10"/>
      <c r="E22" s="10"/>
      <c r="F22" s="18"/>
      <c r="G22" s="10"/>
      <c r="H22" s="12"/>
      <c r="I22" s="8"/>
      <c r="J22" s="8"/>
      <c r="K22" s="8"/>
      <c r="L22" s="8"/>
      <c r="M22" s="8"/>
      <c r="N22" s="8"/>
      <c r="O22" s="8"/>
    </row>
    <row r="23" spans="2:15" ht="28.5" customHeight="1">
      <c r="B23" s="407" t="s">
        <v>52</v>
      </c>
      <c r="C23" s="917" t="s">
        <v>53</v>
      </c>
      <c r="D23" s="917"/>
      <c r="E23" s="917"/>
      <c r="F23" s="917"/>
      <c r="G23" s="917"/>
      <c r="H23" s="917"/>
      <c r="I23" s="917"/>
      <c r="J23" s="917"/>
      <c r="K23" s="917"/>
      <c r="L23" s="917"/>
      <c r="M23" s="917"/>
      <c r="N23" s="917"/>
      <c r="O23" s="917"/>
    </row>
    <row r="24" spans="2:15" ht="12.75">
      <c r="B24" s="7"/>
      <c r="C24" s="403"/>
      <c r="D24" s="403"/>
      <c r="E24" s="403"/>
      <c r="F24" s="403"/>
      <c r="G24" s="403"/>
      <c r="H24" s="403"/>
      <c r="I24" s="403"/>
      <c r="J24" s="403"/>
      <c r="K24" s="403"/>
      <c r="L24" s="403"/>
      <c r="M24" s="403"/>
      <c r="N24" s="403"/>
      <c r="O24" s="403"/>
    </row>
    <row r="25" spans="2:15" ht="12.75">
      <c r="B25" s="670" t="s">
        <v>254</v>
      </c>
      <c r="C25" s="671" t="s">
        <v>255</v>
      </c>
      <c r="D25" s="671"/>
      <c r="E25" s="671"/>
      <c r="F25" s="672"/>
      <c r="G25" s="671"/>
      <c r="H25" s="673"/>
      <c r="I25" s="673"/>
      <c r="J25" s="673"/>
      <c r="K25" s="673"/>
      <c r="L25" s="673"/>
      <c r="M25" s="673"/>
      <c r="N25" s="673"/>
      <c r="O25" s="673"/>
    </row>
    <row r="26" spans="3:15" s="9" customFormat="1" ht="23.25" customHeight="1">
      <c r="C26" s="10"/>
      <c r="D26" s="10"/>
      <c r="E26" s="10"/>
      <c r="F26" s="18"/>
      <c r="G26" s="10"/>
      <c r="H26" s="3"/>
      <c r="I26" s="3"/>
      <c r="J26" s="3"/>
      <c r="K26" s="3"/>
      <c r="L26" s="3"/>
      <c r="M26" s="3"/>
      <c r="N26" s="3"/>
      <c r="O26" s="3"/>
    </row>
    <row r="27" spans="2:6" ht="12.75">
      <c r="B27" s="10" t="s">
        <v>21</v>
      </c>
      <c r="F27" s="5"/>
    </row>
    <row r="28" spans="2:15" ht="12.75">
      <c r="B28" s="10" t="s">
        <v>23</v>
      </c>
      <c r="H28" s="920" t="s">
        <v>22</v>
      </c>
      <c r="I28" s="920"/>
      <c r="J28" s="920"/>
      <c r="K28" s="920"/>
      <c r="L28" s="920"/>
      <c r="M28" s="920"/>
      <c r="N28" s="920"/>
      <c r="O28" s="920"/>
    </row>
    <row r="29" spans="2:15" ht="12.75">
      <c r="B29" s="10" t="s">
        <v>24</v>
      </c>
      <c r="C29" s="10"/>
      <c r="D29" s="10"/>
      <c r="I29" s="10"/>
      <c r="K29" s="87"/>
      <c r="L29" s="87"/>
      <c r="M29" s="88"/>
      <c r="N29" s="87"/>
      <c r="O29" s="88"/>
    </row>
    <row r="30" spans="2:15" ht="12.75">
      <c r="B30" s="10"/>
      <c r="C30" s="10"/>
      <c r="D30" s="10"/>
      <c r="I30" s="10"/>
      <c r="K30" s="87"/>
      <c r="L30" s="87"/>
      <c r="M30" s="88"/>
      <c r="N30" s="87"/>
      <c r="O30" s="88"/>
    </row>
    <row r="31" spans="2:15" ht="12.75">
      <c r="B31" s="10"/>
      <c r="C31" s="10"/>
      <c r="D31" s="10"/>
      <c r="I31" s="10"/>
      <c r="K31" s="87"/>
      <c r="L31" s="87"/>
      <c r="M31" s="88"/>
      <c r="N31" s="87"/>
      <c r="O31" s="88"/>
    </row>
    <row r="32" spans="2:15" ht="12.75">
      <c r="B32" s="413" t="s">
        <v>286</v>
      </c>
      <c r="C32" s="10"/>
      <c r="D32" s="10"/>
      <c r="I32" s="10"/>
      <c r="K32" s="87"/>
      <c r="L32" s="87"/>
      <c r="M32" s="88"/>
      <c r="N32" s="87"/>
      <c r="O32" s="88"/>
    </row>
    <row r="33" spans="2:15" ht="16.5" customHeight="1">
      <c r="B33" s="673"/>
      <c r="C33" s="673"/>
      <c r="D33" s="673"/>
      <c r="E33" s="673"/>
      <c r="F33" s="673"/>
      <c r="G33" s="673"/>
      <c r="H33" s="673"/>
      <c r="I33" s="922" t="s">
        <v>289</v>
      </c>
      <c r="J33" s="922"/>
      <c r="K33" s="864"/>
      <c r="L33" s="922" t="s">
        <v>146</v>
      </c>
      <c r="M33" s="922"/>
      <c r="N33" s="922"/>
      <c r="O33" s="865"/>
    </row>
    <row r="34" spans="2:15" ht="18" customHeight="1">
      <c r="B34" s="866"/>
      <c r="C34" s="866"/>
      <c r="D34" s="866"/>
      <c r="E34" s="866"/>
      <c r="F34" s="866"/>
      <c r="G34" s="866"/>
      <c r="H34" s="867"/>
      <c r="I34" s="921" t="s">
        <v>287</v>
      </c>
      <c r="J34" s="921"/>
      <c r="K34" s="868"/>
      <c r="L34" s="921" t="s">
        <v>288</v>
      </c>
      <c r="M34" s="921"/>
      <c r="N34" s="921"/>
      <c r="O34" s="869"/>
    </row>
    <row r="35" spans="2:16" ht="23.25" customHeight="1">
      <c r="B35" s="913" t="s">
        <v>123</v>
      </c>
      <c r="C35" s="913"/>
      <c r="D35" s="913"/>
      <c r="E35" s="913"/>
      <c r="F35" s="913"/>
      <c r="G35" s="913"/>
      <c r="H35" s="913"/>
      <c r="I35" s="913"/>
      <c r="J35" s="913"/>
      <c r="K35" s="913"/>
      <c r="L35" s="913"/>
      <c r="M35" s="913"/>
      <c r="N35" s="913"/>
      <c r="O35" s="913"/>
      <c r="P35" s="913"/>
    </row>
  </sheetData>
  <sheetProtection/>
  <mergeCells count="12">
    <mergeCell ref="B35:P35"/>
    <mergeCell ref="C8:O8"/>
    <mergeCell ref="I13:O13"/>
    <mergeCell ref="I17:O17"/>
    <mergeCell ref="I19:O19"/>
    <mergeCell ref="C23:O23"/>
    <mergeCell ref="I21:O21"/>
    <mergeCell ref="H28:O28"/>
    <mergeCell ref="I34:J34"/>
    <mergeCell ref="I33:J33"/>
    <mergeCell ref="L33:N33"/>
    <mergeCell ref="L34:N34"/>
  </mergeCell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dimension ref="B2:M37"/>
  <sheetViews>
    <sheetView zoomScalePageLayoutView="0" workbookViewId="0" topLeftCell="A1">
      <selection activeCell="H8" sqref="H8"/>
    </sheetView>
  </sheetViews>
  <sheetFormatPr defaultColWidth="9.140625" defaultRowHeight="12.75"/>
  <cols>
    <col min="1" max="2" width="9.140625" style="57" customWidth="1"/>
    <col min="3" max="3" width="62.00390625" style="57" customWidth="1"/>
    <col min="4" max="4" width="13.57421875" style="57" customWidth="1"/>
    <col min="5" max="5" width="17.7109375" style="57" customWidth="1"/>
    <col min="6" max="6" width="23.421875" style="57" customWidth="1"/>
    <col min="7" max="7" width="9.140625" style="57" customWidth="1"/>
    <col min="8" max="8" width="37.57421875" style="57" customWidth="1"/>
    <col min="9" max="16384" width="9.140625" style="57" customWidth="1"/>
  </cols>
  <sheetData>
    <row r="2" spans="2:13" s="36" customFormat="1" ht="15.75">
      <c r="B2" s="923" t="s">
        <v>0</v>
      </c>
      <c r="C2" s="924"/>
      <c r="D2" s="924"/>
      <c r="E2" s="924"/>
      <c r="F2" s="925"/>
      <c r="G2" s="37"/>
      <c r="H2" s="37"/>
      <c r="I2" s="37"/>
      <c r="J2" s="37"/>
      <c r="K2" s="38"/>
      <c r="L2" s="38"/>
      <c r="M2" s="38"/>
    </row>
    <row r="3" spans="2:13" s="36" customFormat="1" ht="6" customHeight="1">
      <c r="B3" s="39"/>
      <c r="C3" s="40"/>
      <c r="D3" s="41"/>
      <c r="E3" s="41"/>
      <c r="F3" s="42"/>
      <c r="G3" s="43"/>
      <c r="H3" s="43"/>
      <c r="I3" s="43"/>
      <c r="J3" s="43"/>
      <c r="K3" s="43"/>
      <c r="L3" s="43"/>
      <c r="M3" s="43"/>
    </row>
    <row r="4" spans="2:13" s="36" customFormat="1" ht="3" customHeight="1">
      <c r="B4" s="44"/>
      <c r="C4" s="45"/>
      <c r="D4" s="45"/>
      <c r="E4" s="45"/>
      <c r="F4" s="46"/>
      <c r="G4" s="45"/>
      <c r="H4" s="45"/>
      <c r="I4" s="45"/>
      <c r="J4" s="45"/>
      <c r="K4" s="47"/>
      <c r="L4" s="47"/>
      <c r="M4" s="47"/>
    </row>
    <row r="5" spans="2:13" s="36" customFormat="1" ht="16.5" customHeight="1">
      <c r="B5" s="48" t="s">
        <v>94</v>
      </c>
      <c r="C5" s="49"/>
      <c r="D5" s="49"/>
      <c r="E5" s="49"/>
      <c r="F5" s="50"/>
      <c r="G5" s="49"/>
      <c r="H5" s="49"/>
      <c r="I5" s="49"/>
      <c r="J5" s="49"/>
      <c r="K5" s="51"/>
      <c r="L5" s="51"/>
      <c r="M5" s="51"/>
    </row>
    <row r="6" spans="2:13" s="36" customFormat="1" ht="12.75">
      <c r="B6" s="52"/>
      <c r="C6" s="53"/>
      <c r="D6" s="53"/>
      <c r="E6" s="53"/>
      <c r="F6" s="54" t="s">
        <v>62</v>
      </c>
      <c r="G6" s="55"/>
      <c r="H6" s="55"/>
      <c r="I6" s="55"/>
      <c r="K6" s="56"/>
      <c r="L6" s="56"/>
      <c r="M6" s="56"/>
    </row>
    <row r="7" spans="2:6" ht="12.75">
      <c r="B7" s="58" t="s">
        <v>83</v>
      </c>
      <c r="C7" s="58" t="s">
        <v>19</v>
      </c>
      <c r="D7" s="59" t="s">
        <v>67</v>
      </c>
      <c r="E7" s="59" t="s">
        <v>95</v>
      </c>
      <c r="F7" s="59" t="s">
        <v>68</v>
      </c>
    </row>
    <row r="8" spans="2:6" ht="12.75">
      <c r="B8" s="60"/>
      <c r="C8" s="60"/>
      <c r="D8" s="61" t="s">
        <v>1</v>
      </c>
      <c r="E8" s="62" t="s">
        <v>18</v>
      </c>
      <c r="F8" s="61" t="s">
        <v>1</v>
      </c>
    </row>
    <row r="9" spans="2:6" ht="12.75">
      <c r="B9" s="63"/>
      <c r="C9" s="63"/>
      <c r="D9" s="64" t="s">
        <v>73</v>
      </c>
      <c r="E9" s="65" t="s">
        <v>73</v>
      </c>
      <c r="F9" s="64" t="s">
        <v>69</v>
      </c>
    </row>
    <row r="10" spans="2:6" ht="12.75">
      <c r="B10" s="66">
        <v>1</v>
      </c>
      <c r="C10" s="67" t="s">
        <v>84</v>
      </c>
      <c r="D10" s="68"/>
      <c r="E10" s="68"/>
      <c r="F10" s="68"/>
    </row>
    <row r="11" spans="2:6" ht="25.5">
      <c r="B11" s="69">
        <v>2</v>
      </c>
      <c r="C11" s="70" t="s">
        <v>85</v>
      </c>
      <c r="D11" s="71"/>
      <c r="E11" s="71"/>
      <c r="F11" s="71"/>
    </row>
    <row r="12" spans="2:6" ht="25.5">
      <c r="B12" s="69">
        <v>3</v>
      </c>
      <c r="C12" s="70" t="s">
        <v>86</v>
      </c>
      <c r="D12" s="71"/>
      <c r="E12" s="71"/>
      <c r="F12" s="71"/>
    </row>
    <row r="13" spans="2:6" ht="25.5">
      <c r="B13" s="69">
        <v>4</v>
      </c>
      <c r="C13" s="70" t="s">
        <v>87</v>
      </c>
      <c r="D13" s="72"/>
      <c r="E13" s="72"/>
      <c r="F13" s="72"/>
    </row>
    <row r="14" spans="2:6" ht="25.5">
      <c r="B14" s="69">
        <v>5</v>
      </c>
      <c r="C14" s="70" t="s">
        <v>88</v>
      </c>
      <c r="D14" s="71"/>
      <c r="E14" s="71"/>
      <c r="F14" s="71"/>
    </row>
    <row r="15" spans="2:6" ht="12.75">
      <c r="B15" s="69">
        <v>6</v>
      </c>
      <c r="C15" s="70" t="s">
        <v>89</v>
      </c>
      <c r="D15" s="73"/>
      <c r="E15" s="73"/>
      <c r="F15" s="73"/>
    </row>
    <row r="16" spans="2:7" ht="12.75" hidden="1">
      <c r="B16" s="69">
        <v>7</v>
      </c>
      <c r="C16" s="70" t="s">
        <v>90</v>
      </c>
      <c r="D16" s="74"/>
      <c r="E16" s="74"/>
      <c r="F16" s="75"/>
      <c r="G16" s="76"/>
    </row>
    <row r="17" spans="2:6" ht="12.75">
      <c r="B17" s="69">
        <v>7</v>
      </c>
      <c r="C17" s="70" t="s">
        <v>99</v>
      </c>
      <c r="D17" s="73"/>
      <c r="E17" s="73"/>
      <c r="F17" s="73"/>
    </row>
    <row r="18" spans="2:6" ht="12.75">
      <c r="B18" s="77"/>
      <c r="C18" s="77" t="s">
        <v>91</v>
      </c>
      <c r="D18" s="78"/>
      <c r="E18" s="78"/>
      <c r="F18" s="78"/>
    </row>
    <row r="19" spans="2:6" ht="12.75">
      <c r="B19" s="79"/>
      <c r="C19" s="79" t="s">
        <v>92</v>
      </c>
      <c r="D19" s="80"/>
      <c r="E19" s="81"/>
      <c r="F19" s="81"/>
    </row>
    <row r="21" ht="12.75">
      <c r="B21" s="57" t="s">
        <v>93</v>
      </c>
    </row>
    <row r="22" spans="2:6" ht="78.75" customHeight="1">
      <c r="B22" s="926" t="s">
        <v>96</v>
      </c>
      <c r="C22" s="926"/>
      <c r="D22" s="926"/>
      <c r="E22" s="926"/>
      <c r="F22" s="926"/>
    </row>
    <row r="23" spans="2:6" ht="42" customHeight="1">
      <c r="B23" s="927" t="s">
        <v>97</v>
      </c>
      <c r="C23" s="927"/>
      <c r="D23" s="927"/>
      <c r="E23" s="927"/>
      <c r="F23" s="927"/>
    </row>
    <row r="24" spans="2:6" ht="12.75" hidden="1">
      <c r="B24" s="82"/>
      <c r="C24" s="82"/>
      <c r="D24" s="82"/>
      <c r="E24" s="82"/>
      <c r="F24" s="82"/>
    </row>
    <row r="25" spans="2:8" ht="39.75" customHeight="1">
      <c r="B25" s="926" t="s">
        <v>98</v>
      </c>
      <c r="C25" s="926"/>
      <c r="D25" s="926"/>
      <c r="E25" s="926"/>
      <c r="F25" s="926"/>
      <c r="G25" s="83"/>
      <c r="H25" s="84"/>
    </row>
    <row r="26" spans="2:8" s="85" customFormat="1" ht="12.75">
      <c r="B26" s="83"/>
      <c r="C26" s="83"/>
      <c r="D26" s="83"/>
      <c r="E26" s="83"/>
      <c r="F26" s="83"/>
      <c r="H26" s="84"/>
    </row>
    <row r="27" spans="2:6" s="85" customFormat="1" ht="12.75">
      <c r="B27" s="83"/>
      <c r="C27" s="83"/>
      <c r="D27" s="83"/>
      <c r="E27" s="83"/>
      <c r="F27" s="83"/>
    </row>
    <row r="28" spans="2:6" s="85" customFormat="1" ht="12.75">
      <c r="B28" s="83"/>
      <c r="C28" s="83"/>
      <c r="D28" s="83"/>
      <c r="E28" s="83"/>
      <c r="F28" s="83"/>
    </row>
    <row r="29" spans="2:6" s="85" customFormat="1" ht="12.75">
      <c r="B29" s="83"/>
      <c r="C29" s="83"/>
      <c r="D29" s="83"/>
      <c r="E29" s="83"/>
      <c r="F29" s="83"/>
    </row>
    <row r="30" spans="2:7" s="86" customFormat="1" ht="12.75">
      <c r="B30" s="87" t="s">
        <v>21</v>
      </c>
      <c r="C30" s="88"/>
      <c r="D30" s="88"/>
      <c r="E30" s="920" t="s">
        <v>22</v>
      </c>
      <c r="F30" s="920"/>
      <c r="G30" s="88"/>
    </row>
    <row r="31" spans="2:7" s="86" customFormat="1" ht="12.75">
      <c r="B31" s="87" t="s">
        <v>23</v>
      </c>
      <c r="C31" s="87"/>
      <c r="D31" s="87"/>
      <c r="E31" s="88"/>
      <c r="F31" s="88"/>
      <c r="G31" s="88"/>
    </row>
    <row r="32" spans="2:7" s="86" customFormat="1" ht="12.75">
      <c r="B32" s="87" t="s">
        <v>24</v>
      </c>
      <c r="C32" s="87"/>
      <c r="D32" s="87"/>
      <c r="E32" s="88"/>
      <c r="F32" s="88"/>
      <c r="G32" s="88"/>
    </row>
    <row r="33" spans="2:7" s="86" customFormat="1" ht="12.75">
      <c r="B33" s="87"/>
      <c r="C33" s="87"/>
      <c r="D33" s="87"/>
      <c r="E33" s="88"/>
      <c r="F33" s="88"/>
      <c r="G33" s="88"/>
    </row>
    <row r="34" spans="2:10" s="86" customFormat="1" ht="12.75">
      <c r="B34" s="87" t="s">
        <v>81</v>
      </c>
      <c r="C34" s="88"/>
      <c r="D34" s="88"/>
      <c r="E34" s="89"/>
      <c r="F34" s="88"/>
      <c r="G34" s="88"/>
      <c r="J34" s="90"/>
    </row>
    <row r="35" spans="2:10" s="86" customFormat="1" ht="12.75">
      <c r="B35" s="87" t="s">
        <v>64</v>
      </c>
      <c r="C35" s="88"/>
      <c r="D35" s="91" t="s">
        <v>82</v>
      </c>
      <c r="E35" s="92"/>
      <c r="F35" s="93" t="s">
        <v>54</v>
      </c>
      <c r="G35" s="88"/>
      <c r="J35" s="94"/>
    </row>
    <row r="36" spans="2:7" ht="12.75">
      <c r="B36" s="95"/>
      <c r="C36" s="95"/>
      <c r="D36" s="95"/>
      <c r="E36" s="95"/>
      <c r="F36" s="95"/>
      <c r="G36" s="95"/>
    </row>
    <row r="37" spans="2:7" ht="12.75">
      <c r="B37" s="95"/>
      <c r="C37" s="95"/>
      <c r="D37" s="95"/>
      <c r="E37" s="95"/>
      <c r="F37" s="95"/>
      <c r="G37" s="95"/>
    </row>
  </sheetData>
  <sheetProtection/>
  <mergeCells count="5">
    <mergeCell ref="B2:F2"/>
    <mergeCell ref="B22:F22"/>
    <mergeCell ref="B23:F23"/>
    <mergeCell ref="B25:F25"/>
    <mergeCell ref="E30:F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Corporate Edition</cp:lastModifiedBy>
  <cp:lastPrinted>2021-02-11T12:14:37Z</cp:lastPrinted>
  <dcterms:created xsi:type="dcterms:W3CDTF">2011-05-18T09:21:54Z</dcterms:created>
  <dcterms:modified xsi:type="dcterms:W3CDTF">2021-02-11T15:26:14Z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