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25" windowWidth="15195" windowHeight="6510" activeTab="0"/>
  </bookViews>
  <sheets>
    <sheet name="SEBI PL" sheetId="1" r:id="rId1"/>
    <sheet name="SEBI PL Optn" sheetId="2" state="hidden" r:id="rId2"/>
    <sheet name="SEBI PL (2)" sheetId="3" r:id="rId3"/>
    <sheet name="Segment" sheetId="4" r:id="rId4"/>
    <sheet name="Segment Optn" sheetId="5" state="hidden" r:id="rId5"/>
    <sheet name="Balance Sheet" sheetId="6" r:id="rId6"/>
    <sheet name="Cash Flow" sheetId="7" r:id="rId7"/>
    <sheet name="Segment Notes" sheetId="8" r:id="rId8"/>
    <sheet name="Newspaper" sheetId="9" state="hidden" r:id="rId9"/>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Manoj" localSheetId="5">#REF!</definedName>
    <definedName name="\Manoj" localSheetId="6">#REF!</definedName>
    <definedName name="\Manoj" localSheetId="0">#REF!</definedName>
    <definedName name="\Manoj" localSheetId="2">#REF!</definedName>
    <definedName name="\Manoj" localSheetId="1">#REF!</definedName>
    <definedName name="\Manoj" localSheetId="3">#REF!</definedName>
    <definedName name="\Manoj" localSheetId="4">#REF!</definedName>
    <definedName name="\Manoj">#REF!</definedName>
    <definedName name="___2\P_FULL" localSheetId="5">#REF!</definedName>
    <definedName name="___2\P_FULL" localSheetId="6">#REF!</definedName>
    <definedName name="___2\P_FULL" localSheetId="0">#REF!</definedName>
    <definedName name="___2\P_FULL" localSheetId="2">#REF!</definedName>
    <definedName name="___2\P_FULL" localSheetId="1">#REF!</definedName>
    <definedName name="___2\P_FULL" localSheetId="3">#REF!</definedName>
    <definedName name="___2\P_FULL" localSheetId="4">#REF!</definedName>
    <definedName name="___2\P_FULL">#REF!</definedName>
    <definedName name="__1\P_FULL" localSheetId="5">#REF!</definedName>
    <definedName name="__1\P_FULL" localSheetId="0">#REF!</definedName>
    <definedName name="__1\P_FULL" localSheetId="2">#REF!</definedName>
    <definedName name="__1\P_FULL" localSheetId="1">#REF!</definedName>
    <definedName name="__1\P_FULL" localSheetId="3">#REF!</definedName>
    <definedName name="__1\P_FULL" localSheetId="4">#REF!</definedName>
    <definedName name="__1\P_FULL">#REF!</definedName>
    <definedName name="__2\P_FULL" localSheetId="5">#REF!</definedName>
    <definedName name="__2\P_FULL" localSheetId="6">#REF!</definedName>
    <definedName name="__2\P_FULL" localSheetId="0">#REF!</definedName>
    <definedName name="__2\P_FULL" localSheetId="2">#REF!</definedName>
    <definedName name="__2\P_FULL" localSheetId="1">#REF!</definedName>
    <definedName name="__2\P_FULL" localSheetId="3">#REF!</definedName>
    <definedName name="__2\P_FULL" localSheetId="4">#REF!</definedName>
    <definedName name="__2\P_FULL">#REF!</definedName>
    <definedName name="_1\P_FULL" localSheetId="5">#REF!</definedName>
    <definedName name="_1\P_FULL" localSheetId="0">#REF!</definedName>
    <definedName name="_1\P_FULL" localSheetId="2">#REF!</definedName>
    <definedName name="_1\P_FULL" localSheetId="1">#REF!</definedName>
    <definedName name="_1\P_FULL" localSheetId="3">#REF!</definedName>
    <definedName name="_1\P_FULL" localSheetId="4">#REF!</definedName>
    <definedName name="_1\P_FULL">#REF!</definedName>
    <definedName name="_2\P_FULL" localSheetId="5">#REF!</definedName>
    <definedName name="_2\P_FULL" localSheetId="6">#REF!</definedName>
    <definedName name="_2\P_FULL" localSheetId="0">#REF!</definedName>
    <definedName name="_2\P_FULL" localSheetId="2">#REF!</definedName>
    <definedName name="_2\P_FULL" localSheetId="1">#REF!</definedName>
    <definedName name="_2\P_FULL" localSheetId="3">#REF!</definedName>
    <definedName name="_2\P_FULL" localSheetId="4">#REF!</definedName>
    <definedName name="_2\P_FULL">#REF!</definedName>
    <definedName name="_2_\P_FULL" localSheetId="5">#REF!</definedName>
    <definedName name="_2_\P_FULL" localSheetId="0">#REF!</definedName>
    <definedName name="_2_\P_FULL" localSheetId="2">#REF!</definedName>
    <definedName name="_2_\P_FULL" localSheetId="1">#REF!</definedName>
    <definedName name="_2_\P_FULL" localSheetId="3">#REF!</definedName>
    <definedName name="_2_\P_FULL" localSheetId="4">#REF!</definedName>
    <definedName name="_2_\P_FULL">#REF!</definedName>
    <definedName name="_3__\P_FULL" localSheetId="5">#REF!</definedName>
    <definedName name="_3__\P_FULL" localSheetId="0">#REF!</definedName>
    <definedName name="_3__\P_FULL" localSheetId="2">#REF!</definedName>
    <definedName name="_3__\P_FULL" localSheetId="1">#REF!</definedName>
    <definedName name="_3__\P_FULL" localSheetId="3">#REF!</definedName>
    <definedName name="_3__\P_FULL" localSheetId="4">#REF!</definedName>
    <definedName name="_3__\P_FULL">#REF!</definedName>
    <definedName name="_4___\P_FULL" localSheetId="5">#REF!</definedName>
    <definedName name="_4___\P_FULL" localSheetId="0">#REF!</definedName>
    <definedName name="_4___\P_FULL" localSheetId="2">#REF!</definedName>
    <definedName name="_4___\P_FULL" localSheetId="1">#REF!</definedName>
    <definedName name="_4___\P_FULL" localSheetId="3">#REF!</definedName>
    <definedName name="_4___\P_FULL" localSheetId="4">#REF!</definedName>
    <definedName name="_4___\P_FULL">#REF!</definedName>
    <definedName name="_5____\P_FULL" localSheetId="5">#REF!</definedName>
    <definedName name="_5____\P_FULL" localSheetId="0">#REF!</definedName>
    <definedName name="_5____\P_FULL" localSheetId="2">#REF!</definedName>
    <definedName name="_5____\P_FULL" localSheetId="1">#REF!</definedName>
    <definedName name="_5____\P_FULL" localSheetId="3">#REF!</definedName>
    <definedName name="_5____\P_FULL" localSheetId="4">#REF!</definedName>
    <definedName name="_5____\P_FULL">#REF!</definedName>
    <definedName name="_6_____\P_FULL" localSheetId="5">#REF!</definedName>
    <definedName name="_6_____\P_FULL" localSheetId="0">#REF!</definedName>
    <definedName name="_6_____\P_FULL" localSheetId="2">#REF!</definedName>
    <definedName name="_6_____\P_FULL" localSheetId="1">#REF!</definedName>
    <definedName name="_6_____\P_FULL" localSheetId="3">#REF!</definedName>
    <definedName name="_6_____\P_FULL" localSheetId="4">#REF!</definedName>
    <definedName name="_6_____\P_FULL">#REF!</definedName>
    <definedName name="_7______\P_FULL" localSheetId="5">#REF!</definedName>
    <definedName name="_7______\P_FULL" localSheetId="0">#REF!</definedName>
    <definedName name="_7______\P_FULL" localSheetId="2">#REF!</definedName>
    <definedName name="_7______\P_FULL" localSheetId="1">#REF!</definedName>
    <definedName name="_7______\P_FULL" localSheetId="3">#REF!</definedName>
    <definedName name="_7______\P_FULL" localSheetId="4">#REF!</definedName>
    <definedName name="_7______\P_FULL">#REF!</definedName>
    <definedName name="_8_______\P_FULL" localSheetId="5">#REF!</definedName>
    <definedName name="_8_______\P_FULL" localSheetId="0">#REF!</definedName>
    <definedName name="_8_______\P_FULL" localSheetId="2">#REF!</definedName>
    <definedName name="_8_______\P_FULL" localSheetId="1">#REF!</definedName>
    <definedName name="_8_______\P_FULL" localSheetId="3">#REF!</definedName>
    <definedName name="_8_______\P_FULL" localSheetId="4">#REF!</definedName>
    <definedName name="_8_______\P_FULL">#REF!</definedName>
    <definedName name="abcd">'[1]Sundries Sales CYQ'!#REF!</definedName>
    <definedName name="AS2DocOpenMode" hidden="1">"AS2DocumentEdit"</definedName>
    <definedName name="asf" localSheetId="5">#REF!</definedName>
    <definedName name="asf" localSheetId="0">#REF!</definedName>
    <definedName name="asf" localSheetId="2">#REF!</definedName>
    <definedName name="asf" localSheetId="1">#REF!</definedName>
    <definedName name="asf" localSheetId="3">#REF!</definedName>
    <definedName name="asf" localSheetId="4">#REF!</definedName>
    <definedName name="asf">#REF!</definedName>
    <definedName name="bjk" localSheetId="5">#REF!</definedName>
    <definedName name="bjk" localSheetId="0">#REF!</definedName>
    <definedName name="bjk" localSheetId="2">#REF!</definedName>
    <definedName name="bjk" localSheetId="1">#REF!</definedName>
    <definedName name="bjk" localSheetId="3">#REF!</definedName>
    <definedName name="bjk" localSheetId="4">#REF!</definedName>
    <definedName name="bjk">#REF!</definedName>
    <definedName name="bnukhl" localSheetId="5">#REF!</definedName>
    <definedName name="bnukhl" localSheetId="0">#REF!</definedName>
    <definedName name="bnukhl" localSheetId="2">#REF!</definedName>
    <definedName name="bnukhl" localSheetId="1">#REF!</definedName>
    <definedName name="bnukhl" localSheetId="3">#REF!</definedName>
    <definedName name="bnukhl" localSheetId="4">#REF!</definedName>
    <definedName name="bnukhl">#REF!</definedName>
    <definedName name="BS">'[1]Sundries Sales CYQ'!#REF!</definedName>
    <definedName name="BSVarianceYearly" localSheetId="5">'[2]Sundries Sales CYQ'!#REF!</definedName>
    <definedName name="BSVarianceYearly" localSheetId="6">'[2]Sundries Sales CYQ'!#REF!</definedName>
    <definedName name="BSVarianceYearly" localSheetId="0">'[2]Sundries Sales CYQ'!#REF!</definedName>
    <definedName name="BSVarianceYearly" localSheetId="2">'[2]Sundries Sales CYQ'!#REF!</definedName>
    <definedName name="BSVarianceYearly" localSheetId="1">'[2]Sundries Sales CYQ'!#REF!</definedName>
    <definedName name="BSVarianceYearly" localSheetId="3">'[2]Sundries Sales CYQ'!#REF!</definedName>
    <definedName name="BSVarianceYearly" localSheetId="4">'[2]Sundries Sales CYQ'!#REF!</definedName>
    <definedName name="BSVarianceYearly">'[2]Sundries Sales CYQ'!#REF!</definedName>
    <definedName name="COGS" localSheetId="5">#REF!</definedName>
    <definedName name="COGS" localSheetId="6">#REF!</definedName>
    <definedName name="COGS" localSheetId="0">#REF!</definedName>
    <definedName name="COGS" localSheetId="2">#REF!</definedName>
    <definedName name="COGS" localSheetId="1">#REF!</definedName>
    <definedName name="COGS" localSheetId="3">#REF!</definedName>
    <definedName name="COGS" localSheetId="4">#REF!</definedName>
    <definedName name="COGS">#REF!</definedName>
    <definedName name="Cost" localSheetId="5">#REF!</definedName>
    <definedName name="Cost" localSheetId="6">#REF!</definedName>
    <definedName name="Cost" localSheetId="0">#REF!</definedName>
    <definedName name="Cost" localSheetId="2">#REF!</definedName>
    <definedName name="Cost" localSheetId="1">#REF!</definedName>
    <definedName name="Cost" localSheetId="3">#REF!</definedName>
    <definedName name="Cost" localSheetId="4">#REF!</definedName>
    <definedName name="Cost">#REF!</definedName>
    <definedName name="count" localSheetId="5">#REF!</definedName>
    <definedName name="count" localSheetId="0">#REF!</definedName>
    <definedName name="count" localSheetId="2">#REF!</definedName>
    <definedName name="count" localSheetId="1">#REF!</definedName>
    <definedName name="count" localSheetId="3">#REF!</definedName>
    <definedName name="count" localSheetId="4">#REF!</definedName>
    <definedName name="count">#REF!</definedName>
    <definedName name="CWIP" localSheetId="5">#REF!</definedName>
    <definedName name="CWIP" localSheetId="6">#REF!</definedName>
    <definedName name="CWIP" localSheetId="0">#REF!</definedName>
    <definedName name="CWIP" localSheetId="2">#REF!</definedName>
    <definedName name="CWIP" localSheetId="1">#REF!</definedName>
    <definedName name="CWIP" localSheetId="3">#REF!</definedName>
    <definedName name="CWIP" localSheetId="4">#REF!</definedName>
    <definedName name="CWIP">#REF!</definedName>
    <definedName name="d" localSheetId="5">'[3]Sundries Sales CYQ'!#REF!</definedName>
    <definedName name="d" localSheetId="0">'[4]Sundries Sales CYQ'!#REF!</definedName>
    <definedName name="d" localSheetId="2">'[4]Sundries Sales CYQ'!#REF!</definedName>
    <definedName name="d" localSheetId="1">'[4]Sundries Sales CYQ'!#REF!</definedName>
    <definedName name="d" localSheetId="3">'[4]Sundries Sales CYQ'!#REF!</definedName>
    <definedName name="d" localSheetId="4">'[4]Sundries Sales CYQ'!#REF!</definedName>
    <definedName name="d">'[4]Sundries Sales CYQ'!#REF!</definedName>
    <definedName name="DATA1" localSheetId="5">'[3]Sundries Sales CYQ'!#REF!</definedName>
    <definedName name="DATA1" localSheetId="6">'[2]Sundries Sales CYQ'!#REF!</definedName>
    <definedName name="DATA1" localSheetId="0">'[4]Sundries Sales CYQ'!#REF!</definedName>
    <definedName name="DATA1" localSheetId="2">'[4]Sundries Sales CYQ'!#REF!</definedName>
    <definedName name="DATA1" localSheetId="1">'[4]Sundries Sales CYQ'!#REF!</definedName>
    <definedName name="DATA1" localSheetId="3">'[4]Sundries Sales CYQ'!#REF!</definedName>
    <definedName name="DATA1" localSheetId="4">'[4]Sundries Sales CYQ'!#REF!</definedName>
    <definedName name="DATA1">'[4]Sundries Sales CYQ'!#REF!</definedName>
    <definedName name="DATA10" localSheetId="5">#REF!</definedName>
    <definedName name="DATA10" localSheetId="6">#REF!</definedName>
    <definedName name="DATA10" localSheetId="0">#REF!</definedName>
    <definedName name="DATA10" localSheetId="2">#REF!</definedName>
    <definedName name="DATA10" localSheetId="1">#REF!</definedName>
    <definedName name="DATA10" localSheetId="3">#REF!</definedName>
    <definedName name="DATA10" localSheetId="4">#REF!</definedName>
    <definedName name="DATA10">#REF!</definedName>
    <definedName name="DATA11" localSheetId="5">#REF!</definedName>
    <definedName name="DATA11" localSheetId="6">#REF!</definedName>
    <definedName name="DATA11" localSheetId="0">#REF!</definedName>
    <definedName name="DATA11" localSheetId="2">#REF!</definedName>
    <definedName name="DATA11" localSheetId="1">#REF!</definedName>
    <definedName name="DATA11" localSheetId="3">#REF!</definedName>
    <definedName name="DATA11" localSheetId="4">#REF!</definedName>
    <definedName name="DATA11">#REF!</definedName>
    <definedName name="DATA12" localSheetId="5">'[3]Sundries Sales CYQ'!#REF!</definedName>
    <definedName name="DATA12" localSheetId="6">'[2]Sundries Sales CYQ'!#REF!</definedName>
    <definedName name="DATA12" localSheetId="0">'[4]Sundries Sales CYQ'!#REF!</definedName>
    <definedName name="DATA12" localSheetId="2">'[4]Sundries Sales CYQ'!#REF!</definedName>
    <definedName name="DATA12" localSheetId="1">'[4]Sundries Sales CYQ'!#REF!</definedName>
    <definedName name="DATA12" localSheetId="3">'[4]Sundries Sales CYQ'!#REF!</definedName>
    <definedName name="DATA12" localSheetId="4">'[4]Sundries Sales CYQ'!#REF!</definedName>
    <definedName name="DATA12">'[4]Sundries Sales CYQ'!#REF!</definedName>
    <definedName name="DATA13" localSheetId="5">'[3]Sundries Sales CYQ'!#REF!</definedName>
    <definedName name="DATA13" localSheetId="6">'[2]Sundries Sales CYQ'!#REF!</definedName>
    <definedName name="DATA13" localSheetId="0">'[4]Sundries Sales CYQ'!#REF!</definedName>
    <definedName name="DATA13" localSheetId="2">'[4]Sundries Sales CYQ'!#REF!</definedName>
    <definedName name="DATA13" localSheetId="1">'[4]Sundries Sales CYQ'!#REF!</definedName>
    <definedName name="DATA13" localSheetId="3">'[4]Sundries Sales CYQ'!#REF!</definedName>
    <definedName name="DATA13" localSheetId="4">'[4]Sundries Sales CYQ'!#REF!</definedName>
    <definedName name="DATA13">'[4]Sundries Sales CYQ'!#REF!</definedName>
    <definedName name="DATA14" localSheetId="5">#REF!</definedName>
    <definedName name="DATA14" localSheetId="6">#REF!</definedName>
    <definedName name="DATA14" localSheetId="0">#REF!</definedName>
    <definedName name="DATA14" localSheetId="2">#REF!</definedName>
    <definedName name="DATA14" localSheetId="1">#REF!</definedName>
    <definedName name="DATA14" localSheetId="3">#REF!</definedName>
    <definedName name="DATA14" localSheetId="4">#REF!</definedName>
    <definedName name="DATA14">#REF!</definedName>
    <definedName name="DATA15" localSheetId="5">#REF!</definedName>
    <definedName name="DATA15" localSheetId="6">#REF!</definedName>
    <definedName name="DATA15" localSheetId="0">#REF!</definedName>
    <definedName name="DATA15" localSheetId="2">#REF!</definedName>
    <definedName name="DATA15" localSheetId="1">#REF!</definedName>
    <definedName name="DATA15" localSheetId="3">#REF!</definedName>
    <definedName name="DATA15" localSheetId="4">#REF!</definedName>
    <definedName name="DATA15">#REF!</definedName>
    <definedName name="DATA16" localSheetId="5">'[3]Sundries Sales CYQ'!#REF!</definedName>
    <definedName name="DATA16" localSheetId="6">'[2]Sundries Sales CYQ'!#REF!</definedName>
    <definedName name="DATA16" localSheetId="0">'[4]Sundries Sales CYQ'!#REF!</definedName>
    <definedName name="DATA16" localSheetId="2">'[4]Sundries Sales CYQ'!#REF!</definedName>
    <definedName name="DATA16" localSheetId="1">'[4]Sundries Sales CYQ'!#REF!</definedName>
    <definedName name="DATA16" localSheetId="3">'[4]Sundries Sales CYQ'!#REF!</definedName>
    <definedName name="DATA16" localSheetId="4">'[4]Sundries Sales CYQ'!#REF!</definedName>
    <definedName name="DATA16">'[4]Sundries Sales CYQ'!#REF!</definedName>
    <definedName name="DATA17" localSheetId="5">'[3]Sundries Sales CYQ'!#REF!</definedName>
    <definedName name="DATA17" localSheetId="6">'[2]Sundries Sales CYQ'!#REF!</definedName>
    <definedName name="DATA17" localSheetId="0">'[4]Sundries Sales CYQ'!#REF!</definedName>
    <definedName name="DATA17" localSheetId="2">'[4]Sundries Sales CYQ'!#REF!</definedName>
    <definedName name="DATA17" localSheetId="1">'[4]Sundries Sales CYQ'!#REF!</definedName>
    <definedName name="DATA17" localSheetId="3">'[4]Sundries Sales CYQ'!#REF!</definedName>
    <definedName name="DATA17" localSheetId="4">'[4]Sundries Sales CYQ'!#REF!</definedName>
    <definedName name="DATA17">'[4]Sundries Sales CYQ'!#REF!</definedName>
    <definedName name="DATA2" localSheetId="5">'[3]Sundries Sales CYQ'!#REF!</definedName>
    <definedName name="DATA2" localSheetId="6">'[2]Sundries Sales CYQ'!#REF!</definedName>
    <definedName name="DATA2" localSheetId="0">'[4]Sundries Sales CYQ'!#REF!</definedName>
    <definedName name="DATA2" localSheetId="2">'[4]Sundries Sales CYQ'!#REF!</definedName>
    <definedName name="DATA2" localSheetId="1">'[4]Sundries Sales CYQ'!#REF!</definedName>
    <definedName name="DATA2" localSheetId="3">'[4]Sundries Sales CYQ'!#REF!</definedName>
    <definedName name="DATA2" localSheetId="4">'[4]Sundries Sales CYQ'!#REF!</definedName>
    <definedName name="DATA2">'[4]Sundries Sales CYQ'!#REF!</definedName>
    <definedName name="DATA23" localSheetId="5">'[3]Sundries Sales CYQ'!#REF!</definedName>
    <definedName name="DATA23" localSheetId="6">'[2]Sundries Sales CYQ'!#REF!</definedName>
    <definedName name="DATA23" localSheetId="0">'[4]Sundries Sales CYQ'!#REF!</definedName>
    <definedName name="DATA23" localSheetId="2">'[4]Sundries Sales CYQ'!#REF!</definedName>
    <definedName name="DATA23" localSheetId="1">'[4]Sundries Sales CYQ'!#REF!</definedName>
    <definedName name="DATA23" localSheetId="3">'[4]Sundries Sales CYQ'!#REF!</definedName>
    <definedName name="DATA23" localSheetId="4">'[4]Sundries Sales CYQ'!#REF!</definedName>
    <definedName name="DATA23">'[4]Sundries Sales CYQ'!#REF!</definedName>
    <definedName name="DATA3" localSheetId="5">#REF!</definedName>
    <definedName name="DATA3" localSheetId="6">#REF!</definedName>
    <definedName name="DATA3" localSheetId="0">#REF!</definedName>
    <definedName name="DATA3" localSheetId="2">#REF!</definedName>
    <definedName name="DATA3" localSheetId="1">#REF!</definedName>
    <definedName name="DATA3" localSheetId="3">#REF!</definedName>
    <definedName name="DATA3" localSheetId="4">#REF!</definedName>
    <definedName name="DATA3">#REF!</definedName>
    <definedName name="DATA4" localSheetId="5">#REF!</definedName>
    <definedName name="DATA4" localSheetId="6">#REF!</definedName>
    <definedName name="DATA4" localSheetId="0">#REF!</definedName>
    <definedName name="DATA4" localSheetId="2">#REF!</definedName>
    <definedName name="DATA4" localSheetId="1">#REF!</definedName>
    <definedName name="DATA4" localSheetId="3">#REF!</definedName>
    <definedName name="DATA4" localSheetId="4">#REF!</definedName>
    <definedName name="DATA4">#REF!</definedName>
    <definedName name="DATA5" localSheetId="5">#REF!</definedName>
    <definedName name="DATA5" localSheetId="6">#REF!</definedName>
    <definedName name="DATA5" localSheetId="0">#REF!</definedName>
    <definedName name="DATA5" localSheetId="2">#REF!</definedName>
    <definedName name="DATA5" localSheetId="1">#REF!</definedName>
    <definedName name="DATA5" localSheetId="3">#REF!</definedName>
    <definedName name="DATA5" localSheetId="4">#REF!</definedName>
    <definedName name="DATA5">#REF!</definedName>
    <definedName name="DATA6" localSheetId="5">'[3]Sundries Sales CYQ'!#REF!</definedName>
    <definedName name="DATA6" localSheetId="6">'[2]Sundries Sales CYQ'!#REF!</definedName>
    <definedName name="DATA6" localSheetId="0">'[4]Sundries Sales CYQ'!#REF!</definedName>
    <definedName name="DATA6" localSheetId="2">'[4]Sundries Sales CYQ'!#REF!</definedName>
    <definedName name="DATA6" localSheetId="1">'[4]Sundries Sales CYQ'!#REF!</definedName>
    <definedName name="DATA6" localSheetId="3">'[4]Sundries Sales CYQ'!#REF!</definedName>
    <definedName name="DATA6" localSheetId="4">'[4]Sundries Sales CYQ'!#REF!</definedName>
    <definedName name="DATA6">'[4]Sundries Sales CYQ'!#REF!</definedName>
    <definedName name="DATA7" localSheetId="5">'[3]Sundries Sales CYQ'!#REF!</definedName>
    <definedName name="DATA7" localSheetId="6">'[2]Sundries Sales CYQ'!#REF!</definedName>
    <definedName name="DATA7" localSheetId="0">'[4]Sundries Sales CYQ'!#REF!</definedName>
    <definedName name="DATA7" localSheetId="2">'[4]Sundries Sales CYQ'!#REF!</definedName>
    <definedName name="DATA7" localSheetId="1">'[4]Sundries Sales CYQ'!#REF!</definedName>
    <definedName name="DATA7" localSheetId="3">'[4]Sundries Sales CYQ'!#REF!</definedName>
    <definedName name="DATA7" localSheetId="4">'[4]Sundries Sales CYQ'!#REF!</definedName>
    <definedName name="DATA7">'[4]Sundries Sales CYQ'!#REF!</definedName>
    <definedName name="DATA8" localSheetId="5">'[3]Sundries Sales CYQ'!#REF!</definedName>
    <definedName name="DATA8" localSheetId="6">'[2]Sundries Sales CYQ'!#REF!</definedName>
    <definedName name="DATA8" localSheetId="0">'[4]Sundries Sales CYQ'!#REF!</definedName>
    <definedName name="DATA8" localSheetId="2">'[4]Sundries Sales CYQ'!#REF!</definedName>
    <definedName name="DATA8" localSheetId="1">'[4]Sundries Sales CYQ'!#REF!</definedName>
    <definedName name="DATA8" localSheetId="3">'[4]Sundries Sales CYQ'!#REF!</definedName>
    <definedName name="DATA8" localSheetId="4">'[4]Sundries Sales CYQ'!#REF!</definedName>
    <definedName name="DATA8">'[4]Sundries Sales CYQ'!#REF!</definedName>
    <definedName name="DATA9" localSheetId="5">#REF!</definedName>
    <definedName name="DATA9" localSheetId="6">#REF!</definedName>
    <definedName name="DATA9" localSheetId="0">#REF!</definedName>
    <definedName name="DATA9" localSheetId="2">#REF!</definedName>
    <definedName name="DATA9" localSheetId="1">#REF!</definedName>
    <definedName name="DATA9" localSheetId="3">#REF!</definedName>
    <definedName name="DATA9" localSheetId="4">#REF!</definedName>
    <definedName name="DATA9">#REF!</definedName>
    <definedName name="dem" localSheetId="5">#REF!</definedName>
    <definedName name="dem" localSheetId="0">#REF!</definedName>
    <definedName name="dem" localSheetId="2">#REF!</definedName>
    <definedName name="dem" localSheetId="1">#REF!</definedName>
    <definedName name="dem" localSheetId="3">#REF!</definedName>
    <definedName name="dem" localSheetId="4">#REF!</definedName>
    <definedName name="dem">#REF!</definedName>
    <definedName name="dm" localSheetId="5">#REF!</definedName>
    <definedName name="dm" localSheetId="0">#REF!</definedName>
    <definedName name="dm" localSheetId="2">#REF!</definedName>
    <definedName name="dm" localSheetId="1">#REF!</definedName>
    <definedName name="dm" localSheetId="3">#REF!</definedName>
    <definedName name="dm" localSheetId="4">#REF!</definedName>
    <definedName name="dm">#REF!</definedName>
    <definedName name="Employee" localSheetId="5">#REF!</definedName>
    <definedName name="Employee" localSheetId="0">#REF!</definedName>
    <definedName name="Employee" localSheetId="2">#REF!</definedName>
    <definedName name="Employee" localSheetId="1">#REF!</definedName>
    <definedName name="Employee" localSheetId="3">#REF!</definedName>
    <definedName name="Employee" localSheetId="4">#REF!</definedName>
    <definedName name="Employee">#REF!</definedName>
    <definedName name="File_ITC" localSheetId="5">#REF!</definedName>
    <definedName name="File_ITC" localSheetId="6">#REF!</definedName>
    <definedName name="File_ITC" localSheetId="2">#REF!</definedName>
    <definedName name="File_ITC">#REF!</definedName>
    <definedName name="final" localSheetId="5">'[3]Sundries Sales CYQ'!#REF!</definedName>
    <definedName name="final" localSheetId="0">'[4]Sundries Sales CYQ'!#REF!</definedName>
    <definedName name="final" localSheetId="2">'[4]Sundries Sales CYQ'!#REF!</definedName>
    <definedName name="final" localSheetId="1">'[4]Sundries Sales CYQ'!#REF!</definedName>
    <definedName name="final" localSheetId="3">'[4]Sundries Sales CYQ'!#REF!</definedName>
    <definedName name="final" localSheetId="4">'[4]Sundries Sales CYQ'!#REF!</definedName>
    <definedName name="final">'[4]Sundries Sales CYQ'!#REF!</definedName>
    <definedName name="Income" localSheetId="5">#REF!</definedName>
    <definedName name="Income" localSheetId="6">#REF!</definedName>
    <definedName name="Income" localSheetId="0">#REF!</definedName>
    <definedName name="Income" localSheetId="2">#REF!</definedName>
    <definedName name="Income" localSheetId="1">#REF!</definedName>
    <definedName name="Income" localSheetId="3">#REF!</definedName>
    <definedName name="Income" localSheetId="4">#REF!</definedName>
    <definedName name="Income">#REF!</definedName>
    <definedName name="jlkdfjdsa" localSheetId="5">#REF!</definedName>
    <definedName name="jlkdfjdsa" localSheetId="0">#REF!</definedName>
    <definedName name="jlkdfjdsa" localSheetId="2">#REF!</definedName>
    <definedName name="jlkdfjdsa" localSheetId="1">#REF!</definedName>
    <definedName name="jlkdfjdsa" localSheetId="3">#REF!</definedName>
    <definedName name="jlkdfjdsa" localSheetId="4">#REF!</definedName>
    <definedName name="jlkdfjdsa">#REF!</definedName>
    <definedName name="kk" localSheetId="5">#REF!</definedName>
    <definedName name="kk" localSheetId="0">#REF!</definedName>
    <definedName name="kk" localSheetId="2">#REF!</definedName>
    <definedName name="kk" localSheetId="1">#REF!</definedName>
    <definedName name="kk" localSheetId="3">#REF!</definedName>
    <definedName name="kk" localSheetId="4">#REF!</definedName>
    <definedName name="kk">#REF!</definedName>
    <definedName name="lrbd123con" localSheetId="5">#REF!</definedName>
    <definedName name="lrbd123con" localSheetId="6">#REF!</definedName>
    <definedName name="lrbd123con" localSheetId="0">#REF!</definedName>
    <definedName name="lrbd123con" localSheetId="2">#REF!</definedName>
    <definedName name="lrbd123con" localSheetId="1">#REF!</definedName>
    <definedName name="lrbd123con" localSheetId="3">#REF!</definedName>
    <definedName name="lrbd123con" localSheetId="4">#REF!</definedName>
    <definedName name="lrbd123con">#REF!</definedName>
    <definedName name="mkl" localSheetId="5">#REF!</definedName>
    <definedName name="mkl" localSheetId="0">#REF!</definedName>
    <definedName name="mkl" localSheetId="2">#REF!</definedName>
    <definedName name="mkl" localSheetId="1">#REF!</definedName>
    <definedName name="mkl" localSheetId="3">#REF!</definedName>
    <definedName name="mkl" localSheetId="4">#REF!</definedName>
    <definedName name="mkl">#REF!</definedName>
    <definedName name="new" localSheetId="5">#REF!</definedName>
    <definedName name="new" localSheetId="0">#REF!</definedName>
    <definedName name="new" localSheetId="2">#REF!</definedName>
    <definedName name="new" localSheetId="1">#REF!</definedName>
    <definedName name="new" localSheetId="3">#REF!</definedName>
    <definedName name="new" localSheetId="4">#REF!</definedName>
    <definedName name="new">#REF!</definedName>
    <definedName name="nk" localSheetId="5">'[3]Sundries Sales CYQ'!#REF!</definedName>
    <definedName name="nk" localSheetId="0">'[4]Sundries Sales CYQ'!#REF!</definedName>
    <definedName name="nk" localSheetId="2">'[4]Sundries Sales CYQ'!#REF!</definedName>
    <definedName name="nk" localSheetId="1">'[4]Sundries Sales CYQ'!#REF!</definedName>
    <definedName name="nk" localSheetId="3">'[4]Sundries Sales CYQ'!#REF!</definedName>
    <definedName name="nk" localSheetId="4">'[4]Sundries Sales CYQ'!#REF!</definedName>
    <definedName name="nk">'[4]Sundries Sales CYQ'!#REF!</definedName>
    <definedName name="NoteA" localSheetId="5">#REF!</definedName>
    <definedName name="NoteA" localSheetId="6">#REF!</definedName>
    <definedName name="NoteA" localSheetId="0">#REF!</definedName>
    <definedName name="NoteA" localSheetId="2">#REF!</definedName>
    <definedName name="NoteA" localSheetId="1">#REF!</definedName>
    <definedName name="NoteA" localSheetId="3">#REF!</definedName>
    <definedName name="NoteA" localSheetId="4">#REF!</definedName>
    <definedName name="NoteA">#REF!</definedName>
    <definedName name="NoteB" localSheetId="5">#REF!</definedName>
    <definedName name="NoteB" localSheetId="6">#REF!</definedName>
    <definedName name="NoteB" localSheetId="0">#REF!</definedName>
    <definedName name="NoteB" localSheetId="2">#REF!</definedName>
    <definedName name="NoteB" localSheetId="1">#REF!</definedName>
    <definedName name="NoteB" localSheetId="3">#REF!</definedName>
    <definedName name="NoteB" localSheetId="4">#REF!</definedName>
    <definedName name="NoteB">#REF!</definedName>
    <definedName name="NoteC" localSheetId="5">#REF!</definedName>
    <definedName name="NoteC" localSheetId="6">#REF!</definedName>
    <definedName name="NoteC" localSheetId="0">#REF!</definedName>
    <definedName name="NoteC" localSheetId="2">#REF!</definedName>
    <definedName name="NoteC" localSheetId="1">#REF!</definedName>
    <definedName name="NoteC" localSheetId="3">#REF!</definedName>
    <definedName name="NoteC" localSheetId="4">#REF!</definedName>
    <definedName name="NoteC">#REF!</definedName>
    <definedName name="NoteD" localSheetId="5">#REF!</definedName>
    <definedName name="NoteD" localSheetId="6">#REF!</definedName>
    <definedName name="NoteD" localSheetId="0">#REF!</definedName>
    <definedName name="NoteD" localSheetId="2">#REF!</definedName>
    <definedName name="NoteD" localSheetId="1">#REF!</definedName>
    <definedName name="NoteD" localSheetId="3">#REF!</definedName>
    <definedName name="NoteD" localSheetId="4">#REF!</definedName>
    <definedName name="NoteD">#REF!</definedName>
    <definedName name="NoteE" localSheetId="5">#REF!</definedName>
    <definedName name="NoteE" localSheetId="6">#REF!</definedName>
    <definedName name="NoteE" localSheetId="0">#REF!</definedName>
    <definedName name="NoteE" localSheetId="2">#REF!</definedName>
    <definedName name="NoteE" localSheetId="1">#REF!</definedName>
    <definedName name="NoteE" localSheetId="3">#REF!</definedName>
    <definedName name="NoteE" localSheetId="4">#REF!</definedName>
    <definedName name="NoteE">#REF!</definedName>
    <definedName name="NoteF" localSheetId="5">#REF!</definedName>
    <definedName name="NoteF" localSheetId="6">#REF!</definedName>
    <definedName name="NoteF" localSheetId="0">#REF!</definedName>
    <definedName name="NoteF" localSheetId="2">#REF!</definedName>
    <definedName name="NoteF" localSheetId="1">#REF!</definedName>
    <definedName name="NoteF" localSheetId="3">#REF!</definedName>
    <definedName name="NoteF" localSheetId="4">#REF!</definedName>
    <definedName name="NoteF">#REF!</definedName>
    <definedName name="NoteG" localSheetId="5">#REF!</definedName>
    <definedName name="NoteG" localSheetId="6">#REF!</definedName>
    <definedName name="NoteG" localSheetId="0">#REF!</definedName>
    <definedName name="NoteG" localSheetId="2">#REF!</definedName>
    <definedName name="NoteG" localSheetId="1">#REF!</definedName>
    <definedName name="NoteG" localSheetId="3">#REF!</definedName>
    <definedName name="NoteG" localSheetId="4">#REF!</definedName>
    <definedName name="NoteG">#REF!</definedName>
    <definedName name="NoteH" localSheetId="5">#REF!</definedName>
    <definedName name="NoteH" localSheetId="6">#REF!</definedName>
    <definedName name="NoteH" localSheetId="0">#REF!</definedName>
    <definedName name="NoteH" localSheetId="2">#REF!</definedName>
    <definedName name="NoteH" localSheetId="1">#REF!</definedName>
    <definedName name="NoteH" localSheetId="3">#REF!</definedName>
    <definedName name="NoteH" localSheetId="4">#REF!</definedName>
    <definedName name="NoteH">#REF!</definedName>
    <definedName name="NoteI" localSheetId="5">#REF!</definedName>
    <definedName name="NoteI" localSheetId="6">#REF!</definedName>
    <definedName name="NoteI" localSheetId="0">#REF!</definedName>
    <definedName name="NoteI" localSheetId="2">#REF!</definedName>
    <definedName name="NoteI" localSheetId="1">#REF!</definedName>
    <definedName name="NoteI" localSheetId="3">#REF!</definedName>
    <definedName name="NoteI" localSheetId="4">#REF!</definedName>
    <definedName name="NoteI">#REF!</definedName>
    <definedName name="NoteJ" localSheetId="5">#REF!</definedName>
    <definedName name="NoteJ" localSheetId="6">#REF!</definedName>
    <definedName name="NoteJ" localSheetId="0">#REF!</definedName>
    <definedName name="NoteJ" localSheetId="2">#REF!</definedName>
    <definedName name="NoteJ" localSheetId="1">#REF!</definedName>
    <definedName name="NoteJ" localSheetId="3">#REF!</definedName>
    <definedName name="NoteJ" localSheetId="4">#REF!</definedName>
    <definedName name="NoteJ">#REF!</definedName>
    <definedName name="NoteK" localSheetId="5">#REF!</definedName>
    <definedName name="NoteK" localSheetId="6">#REF!</definedName>
    <definedName name="NoteK" localSheetId="0">#REF!</definedName>
    <definedName name="NoteK" localSheetId="2">#REF!</definedName>
    <definedName name="NoteK" localSheetId="1">#REF!</definedName>
    <definedName name="NoteK" localSheetId="3">#REF!</definedName>
    <definedName name="NoteK" localSheetId="4">#REF!</definedName>
    <definedName name="NoteK">#REF!</definedName>
    <definedName name="POTG" localSheetId="5">#REF!</definedName>
    <definedName name="POTG" localSheetId="6">#REF!</definedName>
    <definedName name="POTG" localSheetId="0">#REF!</definedName>
    <definedName name="POTG" localSheetId="2">#REF!</definedName>
    <definedName name="POTG" localSheetId="1">#REF!</definedName>
    <definedName name="POTG" localSheetId="3">#REF!</definedName>
    <definedName name="POTG" localSheetId="4">#REF!</definedName>
    <definedName name="POTG">#REF!</definedName>
    <definedName name="_xlnm.Print_Area" localSheetId="5">'Balance Sheet'!$B$1:$G$78</definedName>
    <definedName name="_xlnm.Print_Area" localSheetId="6">'Cash Flow'!$B$3:$M$82</definedName>
    <definedName name="_xlnm.Print_Area" localSheetId="0">'SEBI PL'!$C$1:$M$64</definedName>
    <definedName name="_xlnm.Print_Area" localSheetId="2">'SEBI PL (2)'!$C$4:$M$25</definedName>
    <definedName name="_xlnm.Print_Area" localSheetId="1">'SEBI PL Optn'!$C$2:$M$83</definedName>
    <definedName name="_xlnm.Print_Area" localSheetId="3">'Segment'!$B$3:$J$91</definedName>
    <definedName name="_xlnm.Print_Area" localSheetId="7">'Segment Notes'!$B$6:$P$36</definedName>
    <definedName name="_xlnm.Print_Area" localSheetId="4">'Segment Optn'!$B$3:$L$90</definedName>
    <definedName name="_xlnm.Print_Titles" localSheetId="6">'Cash Flow'!$2:$7</definedName>
    <definedName name="qwerty" localSheetId="5">#REF!</definedName>
    <definedName name="qwerty" localSheetId="0">#REF!</definedName>
    <definedName name="qwerty" localSheetId="2">#REF!</definedName>
    <definedName name="qwerty" localSheetId="1">#REF!</definedName>
    <definedName name="qwerty" localSheetId="3">#REF!</definedName>
    <definedName name="qwerty" localSheetId="4">#REF!</definedName>
    <definedName name="qwerty">#REF!</definedName>
    <definedName name="Sales" localSheetId="5">#REF!</definedName>
    <definedName name="Sales" localSheetId="6">#REF!</definedName>
    <definedName name="Sales" localSheetId="0">#REF!</definedName>
    <definedName name="Sales" localSheetId="2">#REF!</definedName>
    <definedName name="Sales" localSheetId="1">#REF!</definedName>
    <definedName name="Sales" localSheetId="3">#REF!</definedName>
    <definedName name="Sales" localSheetId="4">#REF!</definedName>
    <definedName name="Sales">#REF!</definedName>
    <definedName name="Staff" localSheetId="5">#REF!</definedName>
    <definedName name="Staff" localSheetId="6">#REF!</definedName>
    <definedName name="Staff" localSheetId="0">#REF!</definedName>
    <definedName name="Staff" localSheetId="2">#REF!</definedName>
    <definedName name="Staff" localSheetId="1">#REF!</definedName>
    <definedName name="Staff" localSheetId="3">#REF!</definedName>
    <definedName name="Staff" localSheetId="4">#REF!</definedName>
    <definedName name="Staff">#REF!</definedName>
    <definedName name="staffcost" localSheetId="5">#REF!</definedName>
    <definedName name="staffcost" localSheetId="6">#REF!</definedName>
    <definedName name="staffcost" localSheetId="0">#REF!</definedName>
    <definedName name="staffcost" localSheetId="2">#REF!</definedName>
    <definedName name="staffcost" localSheetId="1">#REF!</definedName>
    <definedName name="staffcost" localSheetId="3">#REF!</definedName>
    <definedName name="staffcost" localSheetId="4">#REF!</definedName>
    <definedName name="staffcost">#REF!</definedName>
    <definedName name="TEST0" localSheetId="5">#REF!</definedName>
    <definedName name="TEST0" localSheetId="6">#REF!</definedName>
    <definedName name="TEST0" localSheetId="0">#REF!</definedName>
    <definedName name="TEST0" localSheetId="2">#REF!</definedName>
    <definedName name="TEST0" localSheetId="1">#REF!</definedName>
    <definedName name="TEST0" localSheetId="3">#REF!</definedName>
    <definedName name="TEST0" localSheetId="4">#REF!</definedName>
    <definedName name="TEST0">#REF!</definedName>
    <definedName name="TEST1" localSheetId="5">#REF!</definedName>
    <definedName name="TEST1" localSheetId="0">#REF!</definedName>
    <definedName name="TEST1" localSheetId="2">#REF!</definedName>
    <definedName name="TEST1" localSheetId="1">#REF!</definedName>
    <definedName name="TEST1" localSheetId="3">#REF!</definedName>
    <definedName name="TEST1" localSheetId="4">#REF!</definedName>
    <definedName name="TEST1">#REF!</definedName>
    <definedName name="TEST2" localSheetId="5">#REF!</definedName>
    <definedName name="TEST2" localSheetId="0">#REF!</definedName>
    <definedName name="TEST2" localSheetId="2">#REF!</definedName>
    <definedName name="TEST2" localSheetId="1">#REF!</definedName>
    <definedName name="TEST2" localSheetId="3">#REF!</definedName>
    <definedName name="TEST2" localSheetId="4">#REF!</definedName>
    <definedName name="TEST2">#REF!</definedName>
    <definedName name="TEST3" localSheetId="5">#REF!</definedName>
    <definedName name="TEST3" localSheetId="0">#REF!</definedName>
    <definedName name="TEST3" localSheetId="2">#REF!</definedName>
    <definedName name="TEST3" localSheetId="1">#REF!</definedName>
    <definedName name="TEST3" localSheetId="3">#REF!</definedName>
    <definedName name="TEST3" localSheetId="4">#REF!</definedName>
    <definedName name="TEST3">#REF!</definedName>
    <definedName name="TEST4" localSheetId="5">#REF!</definedName>
    <definedName name="TEST4" localSheetId="0">#REF!</definedName>
    <definedName name="TEST4" localSheetId="2">#REF!</definedName>
    <definedName name="TEST4" localSheetId="1">#REF!</definedName>
    <definedName name="TEST4" localSheetId="3">#REF!</definedName>
    <definedName name="TEST4" localSheetId="4">#REF!</definedName>
    <definedName name="TEST4">#REF!</definedName>
    <definedName name="TEST5" localSheetId="5">#REF!</definedName>
    <definedName name="TEST5" localSheetId="0">#REF!</definedName>
    <definedName name="TEST5" localSheetId="2">#REF!</definedName>
    <definedName name="TEST5" localSheetId="1">#REF!</definedName>
    <definedName name="TEST5" localSheetId="3">#REF!</definedName>
    <definedName name="TEST5" localSheetId="4">#REF!</definedName>
    <definedName name="TEST5">#REF!</definedName>
    <definedName name="TEST6" localSheetId="5">#REF!</definedName>
    <definedName name="TEST6" localSheetId="0">#REF!</definedName>
    <definedName name="TEST6" localSheetId="2">#REF!</definedName>
    <definedName name="TEST6" localSheetId="1">#REF!</definedName>
    <definedName name="TEST6" localSheetId="3">#REF!</definedName>
    <definedName name="TEST6" localSheetId="4">#REF!</definedName>
    <definedName name="TEST6">#REF!</definedName>
    <definedName name="TEST7" localSheetId="5">#REF!</definedName>
    <definedName name="TEST7" localSheetId="0">#REF!</definedName>
    <definedName name="TEST7" localSheetId="2">#REF!</definedName>
    <definedName name="TEST7" localSheetId="1">#REF!</definedName>
    <definedName name="TEST7" localSheetId="3">#REF!</definedName>
    <definedName name="TEST7" localSheetId="4">#REF!</definedName>
    <definedName name="TEST7">#REF!</definedName>
    <definedName name="TESTHKEY" localSheetId="5">#REF!</definedName>
    <definedName name="TESTHKEY" localSheetId="6">#REF!</definedName>
    <definedName name="TESTHKEY" localSheetId="0">#REF!</definedName>
    <definedName name="TESTHKEY" localSheetId="2">#REF!</definedName>
    <definedName name="TESTHKEY" localSheetId="1">#REF!</definedName>
    <definedName name="TESTHKEY" localSheetId="3">#REF!</definedName>
    <definedName name="TESTHKEY" localSheetId="4">#REF!</definedName>
    <definedName name="TESTHKEY">#REF!</definedName>
    <definedName name="TESTKEYS" localSheetId="5">#REF!</definedName>
    <definedName name="TESTKEYS" localSheetId="6">#REF!</definedName>
    <definedName name="TESTKEYS" localSheetId="0">#REF!</definedName>
    <definedName name="TESTKEYS" localSheetId="2">#REF!</definedName>
    <definedName name="TESTKEYS" localSheetId="1">#REF!</definedName>
    <definedName name="TESTKEYS" localSheetId="3">#REF!</definedName>
    <definedName name="TESTKEYS" localSheetId="4">#REF!</definedName>
    <definedName name="TESTKEYS">#REF!</definedName>
    <definedName name="TESTVKEY" localSheetId="5">#REF!</definedName>
    <definedName name="TESTVKEY" localSheetId="6">#REF!</definedName>
    <definedName name="TESTVKEY" localSheetId="0">#REF!</definedName>
    <definedName name="TESTVKEY" localSheetId="2">#REF!</definedName>
    <definedName name="TESTVKEY" localSheetId="1">#REF!</definedName>
    <definedName name="TESTVKEY" localSheetId="3">#REF!</definedName>
    <definedName name="TESTVKEY" localSheetId="4">#REF!</definedName>
    <definedName name="TESTVKEY">#REF!</definedName>
    <definedName name="THOU">'[5]IN'!$B$253</definedName>
    <definedName name="Treasury" localSheetId="5">#REF!</definedName>
    <definedName name="Treasury" localSheetId="6">#REF!</definedName>
    <definedName name="Treasury" localSheetId="0">#REF!</definedName>
    <definedName name="Treasury" localSheetId="2">#REF!</definedName>
    <definedName name="Treasury" localSheetId="1">#REF!</definedName>
    <definedName name="Treasury" localSheetId="3">#REF!</definedName>
    <definedName name="Treasury" localSheetId="4">#REF!</definedName>
    <definedName name="Treasury">#REF!</definedName>
    <definedName name="Unrealised" localSheetId="5">#REF!</definedName>
    <definedName name="Unrealised" localSheetId="6">#REF!</definedName>
    <definedName name="Unrealised" localSheetId="0">#REF!</definedName>
    <definedName name="Unrealised" localSheetId="2">#REF!</definedName>
    <definedName name="Unrealised" localSheetId="1">#REF!</definedName>
    <definedName name="Unrealised" localSheetId="3">#REF!</definedName>
    <definedName name="Unrealised" localSheetId="4">#REF!</definedName>
    <definedName name="Unrealised">#REF!</definedName>
    <definedName name="Uttaranchal" localSheetId="5">#REF!</definedName>
    <definedName name="Uttaranchal" localSheetId="6">#REF!</definedName>
    <definedName name="Uttaranchal" localSheetId="0">#REF!</definedName>
    <definedName name="Uttaranchal" localSheetId="2">#REF!</definedName>
    <definedName name="Uttaranchal" localSheetId="1">#REF!</definedName>
    <definedName name="Uttaranchal" localSheetId="3">#REF!</definedName>
    <definedName name="Uttaranchal" localSheetId="4">#REF!</definedName>
    <definedName name="Uttaranchal">#REF!</definedName>
    <definedName name="VAT" localSheetId="5">#REF!</definedName>
    <definedName name="VAT" localSheetId="6">#REF!</definedName>
    <definedName name="VAT" localSheetId="0">#REF!</definedName>
    <definedName name="VAT" localSheetId="2">#REF!</definedName>
    <definedName name="VAT" localSheetId="1">#REF!</definedName>
    <definedName name="VAT" localSheetId="3">#REF!</definedName>
    <definedName name="VAT" localSheetId="4">#REF!</definedName>
    <definedName name="VAT">#REF!</definedName>
    <definedName name="yy" localSheetId="5">#REF!</definedName>
    <definedName name="yy" localSheetId="6">#REF!</definedName>
    <definedName name="yy" localSheetId="0">#REF!</definedName>
    <definedName name="yy" localSheetId="2">#REF!</definedName>
    <definedName name="yy" localSheetId="1">#REF!</definedName>
    <definedName name="yy" localSheetId="3">#REF!</definedName>
    <definedName name="yy" localSheetId="4">#REF!</definedName>
    <definedName name="yy">#REF!</definedName>
    <definedName name="Z_72D18146_C293_4BF6_9789_8B2151CE2E22_.wvu.Cols" localSheetId="0" hidden="1">'SEBI PL'!#REF!,'SEBI PL'!#REF!,'SEBI PL'!$N:$O</definedName>
    <definedName name="Z_72D18146_C293_4BF6_9789_8B2151CE2E22_.wvu.Cols" localSheetId="2" hidden="1">'SEBI PL (2)'!#REF!,'SEBI PL (2)'!#REF!,'SEBI PL (2)'!$O:$P</definedName>
    <definedName name="Z_72D18146_C293_4BF6_9789_8B2151CE2E22_.wvu.Cols" localSheetId="1" hidden="1">'SEBI PL Optn'!#REF!,'SEBI PL Optn'!#REF!,'SEBI PL Optn'!$O:$P</definedName>
    <definedName name="Z_72D18146_C293_4BF6_9789_8B2151CE2E22_.wvu.Cols" localSheetId="3" hidden="1">'Segment'!#REF!,'Segment'!#REF!,'Segment'!#REF!,'Segment'!$FD:$FD</definedName>
    <definedName name="Z_72D18146_C293_4BF6_9789_8B2151CE2E22_.wvu.Cols" localSheetId="4" hidden="1">'Segment Optn'!#REF!,'Segment Optn'!#REF!,'Segment Optn'!#REF!,'Segment Optn'!$FL:$FL</definedName>
    <definedName name="Z_72D18146_C293_4BF6_9789_8B2151CE2E22_.wvu.PrintArea" localSheetId="0" hidden="1">'SEBI PL'!$C$1:$L$64,'SEBI PL'!#REF!</definedName>
    <definedName name="Z_72D18146_C293_4BF6_9789_8B2151CE2E22_.wvu.PrintArea" localSheetId="2" hidden="1">'SEBI PL (2)'!$C$1:$M$9,'SEBI PL (2)'!$C$11:$P$25</definedName>
    <definedName name="Z_72D18146_C293_4BF6_9789_8B2151CE2E22_.wvu.PrintArea" localSheetId="1" hidden="1">'SEBI PL Optn'!$C$1:$M$69,'SEBI PL Optn'!$C$71:$P$83</definedName>
    <definedName name="Z_72D18146_C293_4BF6_9789_8B2151CE2E22_.wvu.PrintArea" localSheetId="3" hidden="1">'Segment'!$B$3:$J$91</definedName>
    <definedName name="Z_72D18146_C293_4BF6_9789_8B2151CE2E22_.wvu.PrintArea" localSheetId="7" hidden="1">'Segment Notes'!$B$6:$O$36</definedName>
    <definedName name="Z_72D18146_C293_4BF6_9789_8B2151CE2E22_.wvu.PrintArea" localSheetId="4" hidden="1">'Segment Optn'!$B$3:$M$89</definedName>
    <definedName name="Z_72D18146_C293_4BF6_9789_8B2151CE2E22_.wvu.Rows" localSheetId="8" hidden="1">'Newspaper'!$16:$16,'Newspaper'!$24:$24</definedName>
    <definedName name="Z_72D18146_C293_4BF6_9789_8B2151CE2E22_.wvu.Rows" localSheetId="0" hidden="1">'SEBI PL'!#REF!,'SEBI PL'!#REF!,'SEBI PL'!#REF!,'SEBI PL'!#REF!,'SEBI PL'!#REF!,'SEBI PL'!#REF!,'SEBI PL'!#REF!,'SEBI PL'!#REF!,'SEBI PL'!#REF!,'SEBI PL'!#REF!,'SEBI PL'!#REF!,'SEBI PL'!#REF!,'SEBI PL'!#REF!</definedName>
    <definedName name="Z_72D18146_C293_4BF6_9789_8B2151CE2E22_.wvu.Rows" localSheetId="2" hidden="1">'SEBI PL (2)'!#REF!,'SEBI PL (2)'!#REF!,'SEBI PL (2)'!#REF!,'SEBI PL (2)'!#REF!,'SEBI PL (2)'!#REF!,'SEBI PL (2)'!#REF!,'SEBI PL (2)'!#REF!,'SEBI PL (2)'!#REF!,'SEBI PL (2)'!#REF!,'SEBI PL (2)'!#REF!,'SEBI PL (2)'!#REF!,'SEBI PL (2)'!#REF!,'SEBI PL (2)'!#REF!</definedName>
    <definedName name="Z_72D18146_C293_4BF6_9789_8B2151CE2E22_.wvu.Rows" localSheetId="1" hidden="1">'SEBI PL Optn'!#REF!,'SEBI PL Optn'!#REF!,'SEBI PL Optn'!#REF!,'SEBI PL Optn'!#REF!,'SEBI PL Optn'!#REF!,'SEBI PL Optn'!#REF!,'SEBI PL Optn'!#REF!,'SEBI PL Optn'!#REF!,'SEBI PL Optn'!#REF!,'SEBI PL Optn'!#REF!,'SEBI PL Optn'!#REF!,'SEBI PL Optn'!$89:$90,'SEBI PL Optn'!$94:$94</definedName>
    <definedName name="Z_72D18146_C293_4BF6_9789_8B2151CE2E22_.wvu.Rows" localSheetId="3" hidden="1">'Segment'!#REF!</definedName>
    <definedName name="Z_72D18146_C293_4BF6_9789_8B2151CE2E22_.wvu.Rows" localSheetId="4" hidden="1">'Segment Optn'!$90:$90</definedName>
  </definedNames>
  <calcPr fullCalcOnLoad="1"/>
</workbook>
</file>

<file path=xl/sharedStrings.xml><?xml version="1.0" encoding="utf-8"?>
<sst xmlns="http://schemas.openxmlformats.org/spreadsheetml/2006/main" count="683" uniqueCount="352">
  <si>
    <t>ITC Limited</t>
  </si>
  <si>
    <t>ended</t>
  </si>
  <si>
    <t>a)</t>
  </si>
  <si>
    <t>b)</t>
  </si>
  <si>
    <t>c)</t>
  </si>
  <si>
    <t>d)</t>
  </si>
  <si>
    <t>e)</t>
  </si>
  <si>
    <t>f)</t>
  </si>
  <si>
    <t>PAID UP EQUITY SHARE CAPITAL</t>
  </si>
  <si>
    <t>-</t>
  </si>
  <si>
    <t>Notes :</t>
  </si>
  <si>
    <t>Cost of materials consumed</t>
  </si>
  <si>
    <t>Employee benefits expense</t>
  </si>
  <si>
    <t>(a)</t>
  </si>
  <si>
    <t>(b)</t>
  </si>
  <si>
    <t>TOTAL EXPENSES</t>
  </si>
  <si>
    <t>EXPENSES</t>
  </si>
  <si>
    <t>(Unaudited)</t>
  </si>
  <si>
    <t xml:space="preserve"> ended</t>
  </si>
  <si>
    <t>Particulars</t>
  </si>
  <si>
    <t>Limited Review</t>
  </si>
  <si>
    <t xml:space="preserve">Registered Office : </t>
  </si>
  <si>
    <t>For and on behalf of the Board</t>
  </si>
  <si>
    <t xml:space="preserve">Virginia House, 37 J.L. Nehru Road, </t>
  </si>
  <si>
    <t>Kolkata 700 071, India</t>
  </si>
  <si>
    <t xml:space="preserve">                                                                                                         </t>
  </si>
  <si>
    <t>ITC  LIMITED</t>
  </si>
  <si>
    <t>3 Months</t>
  </si>
  <si>
    <t>Twelve Months</t>
  </si>
  <si>
    <t>Segment Revenue</t>
  </si>
  <si>
    <t>FMCG</t>
  </si>
  <si>
    <t>Segment Results</t>
  </si>
  <si>
    <t>- Cigarettes</t>
  </si>
  <si>
    <t xml:space="preserve">- Cigarettes </t>
  </si>
  <si>
    <t>- Others</t>
  </si>
  <si>
    <t>Total FMCG</t>
  </si>
  <si>
    <t>Hotels</t>
  </si>
  <si>
    <t>Agri Business</t>
  </si>
  <si>
    <t>Paperboards, Paper &amp; Packaging</t>
  </si>
  <si>
    <t>Less :</t>
  </si>
  <si>
    <t>i)</t>
  </si>
  <si>
    <t>Profit Before Tax</t>
  </si>
  <si>
    <t xml:space="preserve">     </t>
  </si>
  <si>
    <t>(2)</t>
  </si>
  <si>
    <t>The business groups comprise the following :</t>
  </si>
  <si>
    <t xml:space="preserve">      </t>
  </si>
  <si>
    <t>:</t>
  </si>
  <si>
    <t>Cigarettes</t>
  </si>
  <si>
    <t xml:space="preserve">  </t>
  </si>
  <si>
    <t>Others</t>
  </si>
  <si>
    <t>Hoteliering.</t>
  </si>
  <si>
    <t>Paperboards, Paper including Specialty Paper &amp; Packaging including Flexibles.</t>
  </si>
  <si>
    <t>(3)</t>
  </si>
  <si>
    <t>Segment results of 'FMCG : Others' are after considering significant business development, brand building and gestation costs of Branded Packaged Foods businesses and Personal Care Products business.</t>
  </si>
  <si>
    <t xml:space="preserve">              Chairman</t>
  </si>
  <si>
    <t xml:space="preserve">- Others     </t>
  </si>
  <si>
    <t xml:space="preserve">Total FMCG      </t>
  </si>
  <si>
    <t xml:space="preserve">Agri Business        </t>
  </si>
  <si>
    <t xml:space="preserve">Paperboards, Paper &amp; Packaging </t>
  </si>
  <si>
    <t xml:space="preserve">Total </t>
  </si>
  <si>
    <t xml:space="preserve">Less :  Inter-segment revenue </t>
  </si>
  <si>
    <t>Cigarettes, Cigars etc.</t>
  </si>
  <si>
    <r>
      <t xml:space="preserve">(` </t>
    </r>
    <r>
      <rPr>
        <b/>
        <sz val="10"/>
        <rFont val="Arial"/>
        <family val="2"/>
      </rPr>
      <t>in Crores</t>
    </r>
    <r>
      <rPr>
        <b/>
        <sz val="10"/>
        <rFont val="Rupee Foradian"/>
        <family val="2"/>
      </rPr>
      <t>)</t>
    </r>
  </si>
  <si>
    <t>Purchases of stock-in-trade</t>
  </si>
  <si>
    <t>Place : Kolkata, India</t>
  </si>
  <si>
    <t xml:space="preserve">Other expenses </t>
  </si>
  <si>
    <t xml:space="preserve">Hotels </t>
  </si>
  <si>
    <t xml:space="preserve">3 Months </t>
  </si>
  <si>
    <t xml:space="preserve">Corresponding 3 Months </t>
  </si>
  <si>
    <t>31.12.2015</t>
  </si>
  <si>
    <t>ii)</t>
  </si>
  <si>
    <t xml:space="preserve">Hotels                    </t>
  </si>
  <si>
    <t>Finance Costs</t>
  </si>
  <si>
    <t>31.12.2016</t>
  </si>
  <si>
    <t>g)</t>
  </si>
  <si>
    <t>Unallocated Corporate Assets</t>
  </si>
  <si>
    <t>Total Assets</t>
  </si>
  <si>
    <t>Total</t>
  </si>
  <si>
    <t>Unallocated Corporate Liabilities</t>
  </si>
  <si>
    <t>Total Liabilities</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</si>
  <si>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The Operating Segments have been reported in a manner consistent with the internal reporting provided to the Corporate Management Committee, which is the Chief Operating Decision Maker. </t>
  </si>
  <si>
    <t>Dated : 27th January, 2017</t>
  </si>
  <si>
    <t>Director &amp; Chief Financial Officer</t>
  </si>
  <si>
    <t>Sl. No.</t>
  </si>
  <si>
    <t>Total Income from Operations</t>
  </si>
  <si>
    <t>Net Profit / (Loss) for the period (before Tax, Exceptional and/or Extraordinary items)</t>
  </si>
  <si>
    <t>Net Profit / (Loss) for the period before tax (after Exceptional and/or Extraordinary items)</t>
  </si>
  <si>
    <t>Net Profit / (Loss) for the period after tax (after Exceptional and/or Extraordinary items)</t>
  </si>
  <si>
    <t>Total Comprehensive Income for the period [Comprising Profit / (Loss) for the period (after tax) and Other Comprehensive Income (after tax)]</t>
  </si>
  <si>
    <t>Equity Share Capital</t>
  </si>
  <si>
    <t>Reserves (excluding Revaluation Reserve)</t>
  </si>
  <si>
    <r>
      <t>1. Basic (</t>
    </r>
    <r>
      <rPr>
        <sz val="10"/>
        <color indexed="8"/>
        <rFont val="Rupee Foradian"/>
        <family val="2"/>
      </rPr>
      <t>`</t>
    </r>
    <r>
      <rPr>
        <sz val="10"/>
        <color indexed="8"/>
        <rFont val="Arial"/>
        <family val="2"/>
      </rPr>
      <t>):</t>
    </r>
  </si>
  <si>
    <r>
      <t>2. Diluted (</t>
    </r>
    <r>
      <rPr>
        <sz val="10"/>
        <color indexed="8"/>
        <rFont val="Rupee Foradian"/>
        <family val="2"/>
      </rPr>
      <t>`</t>
    </r>
    <r>
      <rPr>
        <sz val="10"/>
        <color indexed="8"/>
        <rFont val="Arial"/>
        <family val="2"/>
      </rPr>
      <t>):</t>
    </r>
  </si>
  <si>
    <t>Note:</t>
  </si>
  <si>
    <t>Extract of Standalone Unaudited Financial Results for the Quarter and Nine Months ended 31st December, 2016</t>
  </si>
  <si>
    <t xml:space="preserve">9 Months </t>
  </si>
  <si>
    <t>a) The above is an extract of the detailed format of Statement of Standalone Unaudited Financial Results filed with the Stock Exchanges under Regulation 33 of the SEBI (Listing Obligations and Disclosure Requirements) Regulations, 2015. The detailed financial results and this extract were reviewed by the Audit Committee and approved at the meeting of the Board of Directors of the Company held on 27th January 2017. The full format of the Statement of Standalone Unaudited Financial Results are available on the Company's website (www.itcportal.com) and on the websites of the National Stock Exchange of India Limited (www.nseindia.com), BSE Limited (www.bseindia.com) and the Calcutta Stock Exchange Limited (www.cse-india.com).</t>
  </si>
  <si>
    <r>
      <t xml:space="preserve">b) During the quarter ended 30th September, 2016 the Company issued and allotted 402,66,57,100 Ordinary Shares of </t>
    </r>
    <r>
      <rPr>
        <sz val="10"/>
        <rFont val="Rupee Foradian"/>
        <family val="2"/>
      </rPr>
      <t>`</t>
    </r>
    <r>
      <rPr>
        <sz val="10"/>
        <rFont val="Arial"/>
        <family val="2"/>
      </rPr>
      <t xml:space="preserve"> 1/- each, as fully paid-up Bonus Shares in the proportion of 1 (One) Bonus Share of </t>
    </r>
    <r>
      <rPr>
        <sz val="10"/>
        <rFont val="Rupee Foradian"/>
        <family val="2"/>
      </rPr>
      <t>`</t>
    </r>
    <r>
      <rPr>
        <sz val="10"/>
        <rFont val="Arial"/>
        <family val="2"/>
      </rPr>
      <t xml:space="preserve"> 1/- each for every existing 2 (Two) Ordinary Shares of </t>
    </r>
    <r>
      <rPr>
        <sz val="10"/>
        <rFont val="Rupee Foradian"/>
        <family val="2"/>
      </rPr>
      <t>`</t>
    </r>
    <r>
      <rPr>
        <sz val="10"/>
        <rFont val="Arial"/>
        <family val="2"/>
      </rPr>
      <t xml:space="preserve"> 1/- each. Pursuant to the above, the earnings per share (Basic and Diluted) have been adjusted for all the periods stated above. </t>
    </r>
  </si>
  <si>
    <t>c) The Limited Review as required under Regulation 33 of the SEBI (Listing Obligations and Disclosure Requirements) Regulations, 2015 has been completed and the related Report forwarded to the Stock Exchanges. This Report does not have any impact on the 'Results and Notes' for the Quarter ended 31st December, 2016 which needs to be explained.</t>
  </si>
  <si>
    <r>
      <t xml:space="preserve">Earnings Per Share (of </t>
    </r>
    <r>
      <rPr>
        <sz val="10"/>
        <color indexed="8"/>
        <rFont val="Rupee Foradian"/>
        <family val="2"/>
      </rPr>
      <t>`</t>
    </r>
    <r>
      <rPr>
        <sz val="10"/>
        <color indexed="8"/>
        <rFont val="Arial"/>
        <family val="2"/>
      </rPr>
      <t xml:space="preserve"> 1/- each) (not annualised):</t>
    </r>
  </si>
  <si>
    <t>This statement is as per Regulation 33 of the SEBI (Listing Obligations and Disclosure Requirements) Regulations, 2015.</t>
  </si>
  <si>
    <t>Segment Assets</t>
  </si>
  <si>
    <t>Segment Liabilities</t>
  </si>
  <si>
    <t>(Audited)</t>
  </si>
  <si>
    <t>Current Tax</t>
  </si>
  <si>
    <t>Deferred Tax</t>
  </si>
  <si>
    <t>A (i)</t>
  </si>
  <si>
    <t>Items that will not be reclassified to profit or loss</t>
  </si>
  <si>
    <t xml:space="preserve">  (ii)</t>
  </si>
  <si>
    <t>Income tax relating to items that will not be reclassified to profit or loss</t>
  </si>
  <si>
    <t>Items that will be reclassified to profit or loss</t>
  </si>
  <si>
    <t>Income tax relating to items that will be reclassified to profit or loss</t>
  </si>
  <si>
    <t>B (i)</t>
  </si>
  <si>
    <t>OWNERS OF THE PARENT</t>
  </si>
  <si>
    <t>OTHER COMPREHENSIVE INCOME</t>
  </si>
  <si>
    <t>Changes in inventories of finished goods, stock-in-trade, work-in-progress and intermediates</t>
  </si>
  <si>
    <t>TOTAL INCOME (1+2)</t>
  </si>
  <si>
    <t>Agri commodities such as soya, spices, coffee and leaf tobacco.</t>
  </si>
  <si>
    <t>Finance costs</t>
  </si>
  <si>
    <t>Depreciation and amortization expense</t>
  </si>
  <si>
    <t>Gross Revenue from sale of products and services</t>
  </si>
  <si>
    <t>Unaudited Segment-wise Revenue, Results, Assets and Liabilities</t>
  </si>
  <si>
    <t xml:space="preserve">(Audited) </t>
  </si>
  <si>
    <t>Website: www.itcportal.com | E-mail: enduringvalue@itc.in | Phone: +91-33-2288 9371 | Fax: +91-33-2288 0655 | CIN : L16005WB1910PLC001985</t>
  </si>
  <si>
    <t>Other operating revenue</t>
  </si>
  <si>
    <t>(i)</t>
  </si>
  <si>
    <t>(ii)</t>
  </si>
  <si>
    <t>REVENUE FROM OPERATIONS[(i)+(ii)]</t>
  </si>
  <si>
    <t>iii)</t>
  </si>
  <si>
    <t>Exceptional items</t>
  </si>
  <si>
    <t>PROFIT BEFORE EXCEPTIONAL ITEMS AND TAX (3-4)</t>
  </si>
  <si>
    <t>TOTAL COMPREHENSIVE INCOME (9+10)</t>
  </si>
  <si>
    <t xml:space="preserve">            ITC Limited</t>
  </si>
  <si>
    <t>RESERVES EXCLUDING REVALUATION RESERVES</t>
  </si>
  <si>
    <t>30.09.2018</t>
  </si>
  <si>
    <t>6 Months</t>
  </si>
  <si>
    <t xml:space="preserve">Preceding 
3 Months </t>
  </si>
  <si>
    <t>Corresponding 3 Months</t>
  </si>
  <si>
    <t>Preceding 3 Months</t>
  </si>
  <si>
    <t>30.09.2019</t>
  </si>
  <si>
    <t>31.03.2019</t>
  </si>
  <si>
    <t>PROFIT BEFORE TAX  (3-4)</t>
  </si>
  <si>
    <t>PROFIT FOR THE PERIOD (5-6)</t>
  </si>
  <si>
    <t>SHARE OF PROFIT / (LOSS) OF ASSOCIATES AND JOINT VENTURES</t>
  </si>
  <si>
    <t>PROFIT AFTER TAX, SHARE OF PROFIT OF ASSOCIATES AND JOINT VENTURES (7+8)</t>
  </si>
  <si>
    <t>CONSOLIDATED</t>
  </si>
  <si>
    <t>Chairman &amp; Managing Director</t>
  </si>
  <si>
    <t>- Restructuring of Lifestyle Retailing Business</t>
  </si>
  <si>
    <t>The continuing significant brand building costs covering a range of personal care and branded packaged food products are reflected under 'Other expenses' stated above and in Segment Results under 'FMCG-Others'.</t>
  </si>
  <si>
    <t>PROFIT FOR THE PERIOD ATTRIBUTABLE TO :</t>
  </si>
  <si>
    <t>TOTAL COMPREHENSIVE INCOME FOR THE PERIOD ATTRIBUTABLE TO :</t>
  </si>
  <si>
    <t>(₹ in Crores)</t>
  </si>
  <si>
    <t>OTHER INCOME</t>
  </si>
  <si>
    <t xml:space="preserve">During the quarter ended 30th September, 2019, xxxxxxxxxxxxxxx Ordinary Shares of ` 1/- each were issued and allotted under the Company’s Employee Stock Option Schemes (ESOS). Consequently, the issued and paid-up Share Capital of the Company as on 30th September, 2019 stands increased to ` xxxxxxxxxxxxx. </t>
  </si>
  <si>
    <r>
      <t>(</t>
    </r>
    <r>
      <rPr>
        <b/>
        <sz val="11"/>
        <rFont val="Rupee Foradian"/>
        <family val="2"/>
      </rPr>
      <t>`</t>
    </r>
    <r>
      <rPr>
        <b/>
        <sz val="11"/>
        <rFont val="Arial"/>
        <family val="2"/>
      </rPr>
      <t xml:space="preserve"> in Crores)</t>
    </r>
  </si>
  <si>
    <r>
      <t xml:space="preserve">(Ordinary Shares of </t>
    </r>
    <r>
      <rPr>
        <sz val="16"/>
        <rFont val="Rupee Foradian"/>
        <family val="2"/>
      </rPr>
      <t xml:space="preserve">` </t>
    </r>
    <r>
      <rPr>
        <sz val="16"/>
        <rFont val="Arial"/>
        <family val="2"/>
      </rPr>
      <t>1/- each)</t>
    </r>
  </si>
  <si>
    <r>
      <t xml:space="preserve">EARNINGS PER SHARE (of </t>
    </r>
    <r>
      <rPr>
        <sz val="16"/>
        <rFont val="Rupee Foradian"/>
        <family val="2"/>
      </rPr>
      <t>`</t>
    </r>
    <r>
      <rPr>
        <sz val="16"/>
        <rFont val="Arial"/>
        <family val="2"/>
      </rPr>
      <t xml:space="preserve"> 1/- each) (not annualised):</t>
    </r>
  </si>
  <si>
    <t>NON-CONTROLLING INTERESTS</t>
  </si>
  <si>
    <t>Notes:</t>
  </si>
  <si>
    <t>(1)</t>
  </si>
  <si>
    <t>Other un-allocable (income) net of
un-allocable expenditure [Note]</t>
  </si>
  <si>
    <t>Note: As stock options and stock appreciation linked reward units are granted under the ITC Employee Stock Option Schemes (ITC ESOS) and ITC Employee Cash Settled Stock Appreciation Linked Reward Plan (ITC ESARP), respectively, to align the interests of employees with those of shareholders and also to attract and retain talent for the enterprise as a whole, the charge thereof do not form part of the segment performance reviewed by the Corporate Management Committee.</t>
  </si>
  <si>
    <r>
      <t>Basic (</t>
    </r>
    <r>
      <rPr>
        <sz val="16"/>
        <rFont val="Rupee Foradian"/>
        <family val="2"/>
      </rPr>
      <t>`</t>
    </r>
    <r>
      <rPr>
        <sz val="16"/>
        <rFont val="Arial"/>
        <family val="2"/>
      </rPr>
      <t>)</t>
    </r>
  </si>
  <si>
    <r>
      <t>Diluted  (</t>
    </r>
    <r>
      <rPr>
        <sz val="16"/>
        <rFont val="Rupee Foradian"/>
        <family val="2"/>
      </rPr>
      <t>`</t>
    </r>
    <r>
      <rPr>
        <sz val="16"/>
        <rFont val="Arial"/>
        <family val="2"/>
      </rPr>
      <t>)</t>
    </r>
  </si>
  <si>
    <t>The Group does not have any exceptional item to report for the above periods.</t>
  </si>
  <si>
    <t>TAX EXPENSE (Refer Note 4)</t>
  </si>
  <si>
    <t>31.12.2018</t>
  </si>
  <si>
    <t>31.12.2019</t>
  </si>
  <si>
    <t>for the Quarter and Nine Months ended 31st December, 2019</t>
  </si>
  <si>
    <t>Statement of Unaudited Consolidated Financial Results for the Quarter and Nine Months ended 31st December, 2019</t>
  </si>
  <si>
    <t>9 Months</t>
  </si>
  <si>
    <t>The Unaudited Consolidated Financial Results and Segment Results were reviewed by the Audit Committee and approved by the Board of Directors of the Company at the meeting held on 31st January, 2020.</t>
  </si>
  <si>
    <r>
      <t xml:space="preserve">During the quarter ended 31st December, 2019, ...,..,..,... Ordinary Shares of </t>
    </r>
    <r>
      <rPr>
        <sz val="16"/>
        <rFont val="Rupee Foradian"/>
        <family val="2"/>
      </rPr>
      <t>`</t>
    </r>
    <r>
      <rPr>
        <sz val="16"/>
        <rFont val="Arial"/>
        <family val="2"/>
      </rPr>
      <t xml:space="preserve"> 1/- each were issued and allotted under the Company’s Employee Stock Option Schemes. Consequently, the issued and paid-up Share Capital of the Company as on 31st December, 2019 stands increased to  </t>
    </r>
    <r>
      <rPr>
        <sz val="16"/>
        <rFont val="Rupee Foradian"/>
        <family val="2"/>
      </rPr>
      <t>`</t>
    </r>
    <r>
      <rPr>
        <sz val="16"/>
        <rFont val="Arial"/>
        <family val="2"/>
      </rPr>
      <t>.....,..,..,...../-.</t>
    </r>
  </si>
  <si>
    <r>
      <t xml:space="preserve">The Company and some of its subsidiaries have exercised the option permitted under Section 115BAA of the Income-tax Act, 1961 as introduced by the Taxation Laws (Amendment) Ordinance, 2019. Accordingly, the Deferred Tax Liabilities (net) as at March 31, 2019 and the estimate of tax expense for the year ended 31st March 2020 have been re-measured. The resultant impact is being recognised over the three quarters of the financial year commencing from Quarter Ended 30th September, 2019. Consequently, tax expense for the quarter and nine months ended 31st December, 2019 includes a credit of </t>
    </r>
    <r>
      <rPr>
        <sz val="16"/>
        <rFont val="Rupee Foradian"/>
        <family val="2"/>
      </rPr>
      <t xml:space="preserve">` </t>
    </r>
    <r>
      <rPr>
        <sz val="16"/>
        <rFont val="Arial"/>
        <family val="2"/>
      </rPr>
      <t xml:space="preserve">....... Crores and ₹ ....... Crores respectively (quarter ended 30.09.2019 - ₹ 349.62 Crores). </t>
    </r>
  </si>
  <si>
    <t>The Limited Review, as required under Regulation 33 of the SEBI (Listing Obligations and Disclosure Requirements) Regulations, 2015, has been completed and the related Report does not have any impact on the above 'Results and Notes' for the Quarter and Nine months ended 31st December, 2019 which needs to be explained.</t>
  </si>
  <si>
    <t>Nine Months</t>
  </si>
  <si>
    <t>EXCEPTIONAL ITEMS (Refer note )</t>
  </si>
  <si>
    <t>PROFIT BEFORE TAX  (5+6)</t>
  </si>
  <si>
    <t>PROFIT FOR THE PERIOD (7-8)</t>
  </si>
  <si>
    <t>PROFIT AFTER TAX, SHARE OF PROFIT OF ASSOCIATES AND JOINT VENTURES (9+10)</t>
  </si>
  <si>
    <t>TOTAL COMPREHENSIVE INCOME (11+12)</t>
  </si>
  <si>
    <t>Other un-allocable (income) net of
un-allocable expenditure [Note(i)]</t>
  </si>
  <si>
    <t>Note (i): As stock options and stock appreciation linked reward units are granted under the ITC Employee Stock Option Schemes (ITC ESOS) and ITC Employee Cash Settled Stock Appreciation Linked Reward Plan (ITC ESARP), respectively, to align the interests of employees with those of shareholders and also to attract and retain talent for the enterprise as a whole, the charge thereof do not form part of the segment performance reviewed by the Corporate Management Committee.</t>
  </si>
  <si>
    <t>Information Technology services, Branded Residences etc.</t>
  </si>
  <si>
    <r>
      <t>(</t>
    </r>
    <r>
      <rPr>
        <b/>
        <sz val="10"/>
        <rFont val="Rupee Foradian"/>
        <family val="2"/>
      </rPr>
      <t>`</t>
    </r>
    <r>
      <rPr>
        <b/>
        <sz val="10"/>
        <rFont val="Arial"/>
        <family val="2"/>
      </rPr>
      <t xml:space="preserve"> in Crores)</t>
    </r>
  </si>
  <si>
    <t>Balance Sheet</t>
  </si>
  <si>
    <t>As at</t>
  </si>
  <si>
    <t>A</t>
  </si>
  <si>
    <t>ASSETS</t>
  </si>
  <si>
    <t>Non-current assets</t>
  </si>
  <si>
    <t>Property, Plant and Equipment</t>
  </si>
  <si>
    <t>Capital work-in-progress</t>
  </si>
  <si>
    <t>(c)</t>
  </si>
  <si>
    <t>Investment Property</t>
  </si>
  <si>
    <t>(d)</t>
  </si>
  <si>
    <t>(e)</t>
  </si>
  <si>
    <t>Other Intangible assets</t>
  </si>
  <si>
    <t>(f)</t>
  </si>
  <si>
    <t>Intangible assets under development</t>
  </si>
  <si>
    <t>(g)</t>
  </si>
  <si>
    <t>(h)</t>
  </si>
  <si>
    <t>Financial Assets</t>
  </si>
  <si>
    <t>(i) Investments</t>
  </si>
  <si>
    <t>(ii) Loans</t>
  </si>
  <si>
    <t>(iii) Others</t>
  </si>
  <si>
    <t>Deferred tax assets (Net)</t>
  </si>
  <si>
    <t xml:space="preserve">(j) </t>
  </si>
  <si>
    <t>Income Tax Assets (Net)</t>
  </si>
  <si>
    <t xml:space="preserve">(k) </t>
  </si>
  <si>
    <t>Other non-current assets</t>
  </si>
  <si>
    <t>Current assets</t>
  </si>
  <si>
    <t>Inventories</t>
  </si>
  <si>
    <t>Biological assets other than bearer plants</t>
  </si>
  <si>
    <t>(ii) Trade receivables</t>
  </si>
  <si>
    <t>(iii) Cash and cash equivalents</t>
  </si>
  <si>
    <t>(iv) Other Bank Balances</t>
  </si>
  <si>
    <t>(v) Loans</t>
  </si>
  <si>
    <t>(vi) Others</t>
  </si>
  <si>
    <t>Other current assets</t>
  </si>
  <si>
    <t>B</t>
  </si>
  <si>
    <t>EQUITY AND LIABILITIES</t>
  </si>
  <si>
    <t>Equity</t>
  </si>
  <si>
    <t>Equity Share capital</t>
  </si>
  <si>
    <t>Other Equity</t>
  </si>
  <si>
    <t>Attributable to the owners of the parent</t>
  </si>
  <si>
    <t>Non-controlling interests</t>
  </si>
  <si>
    <t xml:space="preserve">Total Equity </t>
  </si>
  <si>
    <t>LIABILITIES</t>
  </si>
  <si>
    <t>Non-current liabilities</t>
  </si>
  <si>
    <t>Financial Liabilities</t>
  </si>
  <si>
    <t>(i)  Borrowings</t>
  </si>
  <si>
    <t>(ii) Lease liabilities</t>
  </si>
  <si>
    <t>(iii) Other financial liabilities</t>
  </si>
  <si>
    <t>Provisions</t>
  </si>
  <si>
    <t>Deferred tax liabilities (Net)</t>
  </si>
  <si>
    <t>Other non-current liabilities</t>
  </si>
  <si>
    <t>Current liabilities</t>
  </si>
  <si>
    <t>(ii) Trade payables</t>
  </si>
  <si>
    <t>Total outstanding dues of micro enterprises and small enterprises</t>
  </si>
  <si>
    <t>Total outstanding dues of creditors other than micro enterprises and small enterprises</t>
  </si>
  <si>
    <t>(iii) Lease liabilities</t>
  </si>
  <si>
    <t>Other current liabilities</t>
  </si>
  <si>
    <t>Current Tax Liabilities (Net)</t>
  </si>
  <si>
    <t>Total Equity and Liabilities</t>
  </si>
  <si>
    <t>For the year ended</t>
  </si>
  <si>
    <t>A.</t>
  </si>
  <si>
    <t>Cash Flow from Operating Activities</t>
  </si>
  <si>
    <t>PROFIT BEFORE TAX</t>
  </si>
  <si>
    <t>ADJUSTMENTS FOR :</t>
  </si>
  <si>
    <t>Share based payments to employees</t>
  </si>
  <si>
    <t>Interest Income</t>
  </si>
  <si>
    <t>Dividend Income</t>
  </si>
  <si>
    <t>Doubtful and bad debts</t>
  </si>
  <si>
    <t>Doubtful and bad advances, loans and deposits</t>
  </si>
  <si>
    <t>OPERATING PROFIT BEFORE WORKING CAPITAL CHANGES</t>
  </si>
  <si>
    <t>Inventories and biological assets other than bearer plants</t>
  </si>
  <si>
    <t>Trade payables, other liabilities and provisions</t>
  </si>
  <si>
    <t>CASH GENERATED FROM OPERATIONS</t>
  </si>
  <si>
    <t>Income tax paid</t>
  </si>
  <si>
    <t>B.</t>
  </si>
  <si>
    <t>Cash Flow from Investing Activities</t>
  </si>
  <si>
    <t>Purchase of current investments</t>
  </si>
  <si>
    <t>Sale/redemption of current investments</t>
  </si>
  <si>
    <t>Dividend from associates and joint ventures</t>
  </si>
  <si>
    <t>Dividend from others</t>
  </si>
  <si>
    <t>Interest received</t>
  </si>
  <si>
    <t>Investment in deposit with housing finance companies</t>
  </si>
  <si>
    <t>Redemption / maturity of deposit with housing finance companies</t>
  </si>
  <si>
    <t>Loans given</t>
  </si>
  <si>
    <t>Loans realised</t>
  </si>
  <si>
    <t>C.</t>
  </si>
  <si>
    <t>Cash Flow from Financing Activities</t>
  </si>
  <si>
    <t>Proceeds from issue of share capital</t>
  </si>
  <si>
    <t>Repayment of non-current borrowings</t>
  </si>
  <si>
    <t>Interest paid</t>
  </si>
  <si>
    <t xml:space="preserve">Dividend paid </t>
  </si>
  <si>
    <t>NET CASH USED IN FINANCING ACTIVITIES</t>
  </si>
  <si>
    <t>NET INCREASE / (DECREASE) IN CASH AND CASH EQUIVALENTS</t>
  </si>
  <si>
    <t>OPENING CASH AND CASH EQUIVALENTS</t>
  </si>
  <si>
    <t>CLOSING CASH AND CASH EQUIVALENTS</t>
  </si>
  <si>
    <t>CASH AND CASH EQUIVALENTS :</t>
  </si>
  <si>
    <t xml:space="preserve"> </t>
  </si>
  <si>
    <t>Cash and cash equivalents as above</t>
  </si>
  <si>
    <t>Unrealised gain / (loss) on foreign currency cash and cash equivalents</t>
  </si>
  <si>
    <t>31st March, 2020</t>
  </si>
  <si>
    <t>31.03.2020</t>
  </si>
  <si>
    <t>Segment-wise Revenue, Results, Assets and Liabilities</t>
  </si>
  <si>
    <t>(iv) Other financial liabilities</t>
  </si>
  <si>
    <t>Excise duty</t>
  </si>
  <si>
    <r>
      <t>31.03.2020</t>
    </r>
    <r>
      <rPr>
        <b/>
        <vertAlign val="superscript"/>
        <sz val="16"/>
        <rFont val="Arial"/>
        <family val="2"/>
      </rPr>
      <t>#</t>
    </r>
  </si>
  <si>
    <r>
      <t>31.03.2020</t>
    </r>
    <r>
      <rPr>
        <b/>
        <vertAlign val="superscript"/>
        <sz val="10"/>
        <rFont val="Arial"/>
        <family val="2"/>
      </rPr>
      <t>#</t>
    </r>
  </si>
  <si>
    <t>Share of (profit) / loss of associates and joint ventures</t>
  </si>
  <si>
    <t>Trade receivables, advances and other assets</t>
  </si>
  <si>
    <t>Investment in bank deposits (original maturity more than 3 months)</t>
  </si>
  <si>
    <t>Redemption / maturity of bank deposits (original maturity more than 3 months)</t>
  </si>
  <si>
    <t>Net increase/(decrease) in statutory restricted accounts balances</t>
  </si>
  <si>
    <t xml:space="preserve"> 1.</t>
  </si>
  <si>
    <t>The above Cash Flow Statement has been prepared under the "Indirect Method" as set out in Ind AS - 7 "Statement of Cash Flows".</t>
  </si>
  <si>
    <t xml:space="preserve"> 2.</t>
  </si>
  <si>
    <t>Payment of lease liabilities</t>
  </si>
  <si>
    <r>
      <t xml:space="preserve">Foreign currency translations </t>
    </r>
    <r>
      <rPr>
        <sz val="10"/>
        <rFont val="Calibri"/>
        <family val="2"/>
      </rPr>
      <t>and transactions - Net</t>
    </r>
  </si>
  <si>
    <t>Impairment of investment in joint venture</t>
  </si>
  <si>
    <r>
      <t xml:space="preserve">Sale of </t>
    </r>
    <r>
      <rPr>
        <sz val="10"/>
        <rFont val="Calibri"/>
        <family val="2"/>
      </rPr>
      <t>property, plant and equipment</t>
    </r>
  </si>
  <si>
    <r>
      <t>Purchase of n</t>
    </r>
    <r>
      <rPr>
        <sz val="10"/>
        <rFont val="Calibri"/>
        <family val="2"/>
      </rPr>
      <t>on-current investments</t>
    </r>
  </si>
  <si>
    <r>
      <t>Redemption proceeds of</t>
    </r>
    <r>
      <rPr>
        <sz val="10"/>
        <rFont val="Calibri"/>
        <family val="2"/>
      </rPr>
      <t xml:space="preserve"> non- current investments</t>
    </r>
  </si>
  <si>
    <r>
      <t>3</t>
    </r>
    <r>
      <rPr>
        <sz val="10"/>
        <rFont val="Calibri"/>
        <family val="2"/>
      </rPr>
      <t>.</t>
    </r>
  </si>
  <si>
    <t>Branded Packaged Foods Businesses (Staples &amp; Meals; Snacks; Dairy &amp; Beverages; Biscuits &amp; Cakes; Chocolates, Coffee &amp; Confectionery);  Education and Stationery Products; Personal Care Products; Safety Matches and Agarbattis; Apparel.</t>
  </si>
  <si>
    <t>(4)</t>
  </si>
  <si>
    <t>Figures for the corresponding previous periods are re-arranged, wherever necessary, to conform to the figures of the current period.</t>
  </si>
  <si>
    <t xml:space="preserve">NET CASH FROM OPERATING ACTIVITIES </t>
  </si>
  <si>
    <t>h)</t>
  </si>
  <si>
    <t>Statement of Consolidated Financial Results for the Quarter and Twelve Months ended 31st March, 2021</t>
  </si>
  <si>
    <r>
      <t>31.03.2021</t>
    </r>
    <r>
      <rPr>
        <b/>
        <vertAlign val="superscript"/>
        <sz val="16"/>
        <rFont val="Arial"/>
        <family val="2"/>
      </rPr>
      <t>#</t>
    </r>
  </si>
  <si>
    <t>31.12.2020</t>
  </si>
  <si>
    <t>31.03.2021</t>
  </si>
  <si>
    <t>for the Quarter and Twelve Months ended 31st March, 2021</t>
  </si>
  <si>
    <r>
      <t>31.03.2021</t>
    </r>
    <r>
      <rPr>
        <b/>
        <vertAlign val="superscript"/>
        <sz val="10"/>
        <rFont val="Arial"/>
        <family val="2"/>
      </rPr>
      <t>#</t>
    </r>
  </si>
  <si>
    <t># The figures for the 3 months ended 31.03.2021 and corresponding 3 months ended 31.03.2020 are the balancing figures between the audited figures in respect of the full financial year and the year to date figures upto the third quarter of the respective financial years.</t>
  </si>
  <si>
    <t>Investment accounted for using the equity method</t>
  </si>
  <si>
    <t xml:space="preserve">(l) </t>
  </si>
  <si>
    <t>Investment in associate</t>
  </si>
  <si>
    <t>Dividend distribution tax (paid) / refund received</t>
  </si>
  <si>
    <t>31st March, 2021</t>
  </si>
  <si>
    <t xml:space="preserve">Exceptional items </t>
  </si>
  <si>
    <r>
      <t xml:space="preserve">During the quarter ended 31st March, 2021, 37,29,660 Ordinary Shares of </t>
    </r>
    <r>
      <rPr>
        <sz val="16"/>
        <rFont val="Rupee Foradian"/>
        <family val="2"/>
      </rPr>
      <t>`</t>
    </r>
    <r>
      <rPr>
        <sz val="16"/>
        <rFont val="Arial"/>
        <family val="2"/>
      </rPr>
      <t xml:space="preserve"> 1/- each were issued and allotted under the Company’s Employee Stock Option Schemes. Consequently, the issued and paid-up Share Capital of the Company as on 31st March, 2021 stands increased to  </t>
    </r>
    <r>
      <rPr>
        <sz val="16"/>
        <rFont val="Rupee Foradian"/>
        <family val="2"/>
      </rPr>
      <t xml:space="preserve">` </t>
    </r>
    <r>
      <rPr>
        <sz val="16"/>
        <rFont val="Arial"/>
        <family val="2"/>
      </rPr>
      <t>1230,88,44,231/-.</t>
    </r>
  </si>
  <si>
    <t xml:space="preserve">The Group has considered the possible effects that may arise out of the still unfolding COVID-19 pandemic on the carrying amounts of property, plant &amp; equipment, intangible assets, investments, inventories, trade receivables, etc. For this purpose, the Group has considered internal and external sources of information up to the date of approval of the Consolidated Financial Results, including credit reports and related information, economic forecasts, market value of certain investments etc. Based on the current estimates, the Group does not expect any significant impact on such carrying values. The impact of COVID-19 on the Group's financial statements may differ from that estimated as at the date of approval of the Consolidated Financial Results. </t>
  </si>
  <si>
    <t>Kolkata, India</t>
  </si>
  <si>
    <t>Dated : June 01, 2021</t>
  </si>
  <si>
    <t>EXCEPTIONAL ITEMS</t>
  </si>
  <si>
    <t>TAX EXPENSE</t>
  </si>
  <si>
    <r>
      <t>(</t>
    </r>
    <r>
      <rPr>
        <b/>
        <sz val="10"/>
        <rFont val="Rupee Foradian"/>
        <family val="2"/>
      </rPr>
      <t>₹</t>
    </r>
    <r>
      <rPr>
        <b/>
        <sz val="10"/>
        <rFont val="Calibri"/>
        <family val="2"/>
      </rPr>
      <t xml:space="preserve"> in Crores)</t>
    </r>
  </si>
  <si>
    <t xml:space="preserve">Loss on sale of property, plant and equipment, lease termination - Net  </t>
  </si>
  <si>
    <r>
      <t xml:space="preserve">Purchase of </t>
    </r>
    <r>
      <rPr>
        <sz val="10"/>
        <rFont val="Calibri"/>
        <family val="2"/>
      </rPr>
      <t>property, plant and equipment, Intangibles, ROU asset, etc.</t>
    </r>
  </si>
  <si>
    <t>NET CASH FROM / (USED IN) INVESTING ACTIVITIES</t>
  </si>
  <si>
    <t>CASH AND CASH EQUIVALENTS ACQUIRED ON BUSINESS COMBINATION [See Note 3 below]</t>
  </si>
  <si>
    <r>
      <t xml:space="preserve">Cash &amp; Cash Equivalents include </t>
    </r>
    <r>
      <rPr>
        <sz val="10"/>
        <rFont val="Rupee Foradian"/>
        <family val="2"/>
      </rPr>
      <t>₹</t>
    </r>
    <r>
      <rPr>
        <sz val="10"/>
        <rFont val="Calibri"/>
        <family val="2"/>
      </rPr>
      <t xml:space="preserve"> 56.95 Crores on acquisition of Sunrise during the period and is included </t>
    </r>
  </si>
  <si>
    <t>in the closing Cash and Cash Equivalents.</t>
  </si>
  <si>
    <r>
      <t>4</t>
    </r>
    <r>
      <rPr>
        <sz val="10"/>
        <rFont val="Calibri"/>
        <family val="2"/>
      </rPr>
      <t>.</t>
    </r>
  </si>
  <si>
    <t>New Delhi, India</t>
  </si>
  <si>
    <t xml:space="preserve">Net (gain)/loss arising on Financial Instrument mandatorily measured at Fair Value through profit or loss </t>
  </si>
  <si>
    <t>Payment towards business combination 
{Refer Note 5 to the consolidated financial results}</t>
  </si>
  <si>
    <t>Goodwill</t>
  </si>
  <si>
    <t>Right of use assets</t>
  </si>
  <si>
    <t>The Company on 27th July, 2020 acquired 100% of the equity share capital of Sunrise Foods Private Limited (Sunrise). Consequently, Sunrise and its two wholly owned subsidiaries viz., Hobbits International Foods Private Limited and Sunrise Sheetgrah Private Limited, became wholly owned subsidiaries of the Company with effect from the aforesaid date. 
During the quarter, the Scheme for Amalgamation of Sunrise with the Company was sanctioned by the Hon'ble National Company Law Tribunal, Kolkata Bench, vide order dated 26th February, 2021 and became effective from 1st April, 2021. 
The fair value of assets and liabilities acquired, which was provisionally determined, has been updated and recorded in accordance with Ind AS 103 - ‘Business Combinations’. The financial results of the Group and ‘FMCG – Others’ segment for the quarter and year ended 31st March, 2021 include those of Sunrise from 27th July, 2020 and consequently are not comparable with previous periods.</t>
  </si>
  <si>
    <t>Director</t>
  </si>
  <si>
    <t>Cash credit facilities</t>
  </si>
  <si>
    <t>Cash and cash equivalents</t>
  </si>
  <si>
    <t>Consolidated Cash Flow Statement for the year ended 31st March, 2021</t>
  </si>
  <si>
    <r>
      <t xml:space="preserve">Net Cash Flow from Operating Activities includes an amount of </t>
    </r>
    <r>
      <rPr>
        <sz val="10"/>
        <rFont val="Rupee Foradian"/>
        <family val="2"/>
      </rPr>
      <t xml:space="preserve">₹ </t>
    </r>
    <r>
      <rPr>
        <sz val="10"/>
        <rFont val="Calibri"/>
        <family val="2"/>
      </rPr>
      <t>372.52 Crores (2020-</t>
    </r>
    <r>
      <rPr>
        <sz val="10"/>
        <rFont val="Rupee Foradian"/>
        <family val="2"/>
      </rPr>
      <t xml:space="preserve"> ₹ </t>
    </r>
    <r>
      <rPr>
        <sz val="10"/>
        <rFont val="Calibri"/>
        <family val="2"/>
      </rPr>
      <t xml:space="preserve">324.68 Crores) spent towards Corporate Social Responsibility. </t>
    </r>
  </si>
  <si>
    <t>The audited Consolidated Financial Results and Segment Results were reviewed by the Audit Committee and approved by the Board of Directors of the Company at the meeting held on 1st June, 2021.</t>
  </si>
  <si>
    <t>The 110th Annual General Meeting of the Company has been convened for Wednesday, 11th August, 2021.</t>
  </si>
  <si>
    <t xml:space="preserve">The Board of Directors of the Company (the Board) have recommended Final Dividend of ₹ 5.75 per Ordinary Share of ₹ 1/- each for the financial year ended 31st March, 2021. The Record Date fixed for the purpose of determining entitlement of the Members for the Final Dividend is Friday, 11th June, 2021 and such Dividend, if declared, will be paid on Friday, 13th August, 2021 to those Members entitled thereto. 
In addition to the above, the Board on 11th February, 2021 declared an Interim Dividend of ₹ 5.00 per Ordinary Share of ₹ 1/- each; such Dividend was paid on 10th March, 2021 to the Members entitled thereto. Together with the Interim Dividend of ₹ 5.00 per share paid on 10th March 2021, the total Dividend for the financial year ended 31st March 2021 amounts to ₹ 10.75 per share (total Dividend for the year ended 31st March, 2020 - ₹ 10.15 per share)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</si>
</sst>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quot;Rs.&quot;\ #,##0;&quot;Rs.&quot;\ \-#,##0"/>
    <numFmt numFmtId="166" formatCode="_ &quot;Rs.&quot;\ * #,##0.00_ ;_ &quot;Rs.&quot;\ * \-#,##0.00_ ;_ &quot;Rs.&quot;\ * &quot;-&quot;??_ ;_ @_ "/>
    <numFmt numFmtId="167" formatCode="0.00_);\(0.00\)"/>
    <numFmt numFmtId="168" formatCode="0_);\(0\)"/>
    <numFmt numFmtId="169" formatCode="0.0%"/>
    <numFmt numFmtId="170" formatCode="#.#"/>
    <numFmt numFmtId="171" formatCode="#,##0.00;\(#,##0.00\)"/>
    <numFmt numFmtId="172" formatCode="_(* #,##0_);_(* \(#,##0\);_(* &quot;-&quot;??_);_(@_)"/>
    <numFmt numFmtId="173" formatCode="&quot;£&quot;#,##0;\-&quot;£&quot;#,##0"/>
    <numFmt numFmtId="174" formatCode="&quot;£&quot;#,##0;[Red]\-&quot;£&quot;#,##0"/>
    <numFmt numFmtId="175" formatCode="0.00000000000"/>
    <numFmt numFmtId="176" formatCode="0.0000000000000"/>
    <numFmt numFmtId="177" formatCode="#,##0;#,##0"/>
  </numFmts>
  <fonts count="89">
    <font>
      <sz val="10"/>
      <name val="Arial"/>
      <family val="0"/>
    </font>
    <font>
      <sz val="11"/>
      <color indexed="8"/>
      <name val="Calibri"/>
      <family val="2"/>
    </font>
    <font>
      <sz val="10"/>
      <name val="Rupee Foradian"/>
      <family val="2"/>
    </font>
    <font>
      <sz val="9"/>
      <name val="Arial"/>
      <family val="2"/>
    </font>
    <font>
      <b/>
      <sz val="12"/>
      <name val="Arial"/>
      <family val="2"/>
    </font>
    <font>
      <b/>
      <sz val="10"/>
      <name val="Arial"/>
      <family val="2"/>
    </font>
    <font>
      <sz val="12"/>
      <name val="Arial"/>
      <family val="2"/>
    </font>
    <font>
      <b/>
      <sz val="10"/>
      <name val="Rupee Foradian"/>
      <family val="2"/>
    </font>
    <font>
      <sz val="11"/>
      <name val="Arial"/>
      <family val="2"/>
    </font>
    <font>
      <b/>
      <sz val="11"/>
      <name val="Arial"/>
      <family val="2"/>
    </font>
    <font>
      <b/>
      <sz val="18"/>
      <color indexed="56"/>
      <name val="Cambria"/>
      <family val="2"/>
    </font>
    <font>
      <sz val="10"/>
      <color indexed="8"/>
      <name val="Arial"/>
      <family val="2"/>
    </font>
    <font>
      <b/>
      <sz val="16"/>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Calibri"/>
      <family val="2"/>
    </font>
    <font>
      <sz val="11"/>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sz val="11"/>
      <color indexed="8"/>
      <name val="Times New Roman"/>
      <family val="1"/>
    </font>
    <font>
      <b/>
      <sz val="11"/>
      <color indexed="16"/>
      <name val="Times New Roman"/>
      <family val="1"/>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color indexed="8"/>
      <name val="Calibri"/>
      <family val="2"/>
    </font>
    <font>
      <sz val="11"/>
      <color indexed="10"/>
      <name val="Calibri"/>
      <family val="2"/>
    </font>
    <font>
      <b/>
      <u val="single"/>
      <sz val="10"/>
      <name val="Arial"/>
      <family val="2"/>
    </font>
    <font>
      <sz val="9.5"/>
      <name val="Arial"/>
      <family val="2"/>
    </font>
    <font>
      <sz val="10"/>
      <color indexed="8"/>
      <name val="Rupee Foradian"/>
      <family val="2"/>
    </font>
    <font>
      <sz val="16"/>
      <name val="Arial"/>
      <family val="2"/>
    </font>
    <font>
      <i/>
      <sz val="16"/>
      <name val="Arial"/>
      <family val="2"/>
    </font>
    <font>
      <strike/>
      <sz val="16"/>
      <name val="Arial"/>
      <family val="2"/>
    </font>
    <font>
      <sz val="11"/>
      <color indexed="8"/>
      <name val="Arial"/>
      <family val="2"/>
    </font>
    <font>
      <sz val="11"/>
      <color indexed="12"/>
      <name val="Arial"/>
      <family val="2"/>
    </font>
    <font>
      <i/>
      <sz val="11"/>
      <color indexed="12"/>
      <name val="Arial"/>
      <family val="2"/>
    </font>
    <font>
      <b/>
      <sz val="11"/>
      <color indexed="12"/>
      <name val="Arial"/>
      <family val="2"/>
    </font>
    <font>
      <b/>
      <sz val="11"/>
      <name val="Rupee Foradian"/>
      <family val="2"/>
    </font>
    <font>
      <i/>
      <sz val="10"/>
      <color indexed="10"/>
      <name val="Arial"/>
      <family val="2"/>
    </font>
    <font>
      <sz val="10"/>
      <color indexed="62"/>
      <name val="Arial"/>
      <family val="2"/>
    </font>
    <font>
      <b/>
      <sz val="11"/>
      <color indexed="10"/>
      <name val="Arial"/>
      <family val="2"/>
    </font>
    <font>
      <sz val="11"/>
      <color indexed="10"/>
      <name val="Arial"/>
      <family val="2"/>
    </font>
    <font>
      <sz val="16"/>
      <name val="Rupee Foradian"/>
      <family val="2"/>
    </font>
    <font>
      <b/>
      <vertAlign val="superscript"/>
      <sz val="16"/>
      <name val="Arial"/>
      <family val="2"/>
    </font>
    <font>
      <b/>
      <vertAlign val="superscript"/>
      <sz val="10"/>
      <name val="Arial"/>
      <family val="2"/>
    </font>
    <font>
      <sz val="12"/>
      <color indexed="8"/>
      <name val="Calibri"/>
      <family val="2"/>
    </font>
    <font>
      <sz val="10"/>
      <name val="Calibri"/>
      <family val="2"/>
    </font>
    <font>
      <b/>
      <sz val="10"/>
      <name val="Calibri"/>
      <family val="2"/>
    </font>
    <font>
      <b/>
      <sz val="9.5"/>
      <name val="Calibri"/>
      <family val="2"/>
    </font>
    <font>
      <i/>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rgb="FFFF0000"/>
      <name val="Arial"/>
      <family val="2"/>
    </font>
    <font>
      <i/>
      <sz val="10"/>
      <color rgb="FFFF0000"/>
      <name val="Arial"/>
      <family val="2"/>
    </font>
    <font>
      <sz val="10"/>
      <color theme="4" tint="-0.24997000396251678"/>
      <name val="Arial"/>
      <family val="2"/>
    </font>
    <font>
      <b/>
      <sz val="11"/>
      <color rgb="FFFF0000"/>
      <name val="Arial"/>
      <family val="2"/>
    </font>
    <font>
      <sz val="11"/>
      <color rgb="FFFF0000"/>
      <name val="Arial"/>
      <family val="2"/>
    </font>
    <font>
      <sz val="12"/>
      <color rgb="FF00000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bottom/>
    </border>
    <border>
      <left style="thin"/>
      <right/>
      <top style="thin"/>
      <bottom/>
    </border>
    <border>
      <left style="thin"/>
      <right/>
      <top/>
      <bottom/>
    </border>
    <border>
      <left style="thin"/>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thin"/>
      <bottom/>
    </border>
    <border>
      <left/>
      <right style="thin"/>
      <top style="thin"/>
      <bottom/>
    </border>
    <border>
      <left/>
      <right/>
      <top style="thin">
        <color indexed="8"/>
      </top>
      <bottom/>
    </border>
    <border>
      <left/>
      <right style="thin"/>
      <top style="thin">
        <color indexed="8"/>
      </top>
      <bottom/>
    </border>
    <border>
      <left style="thin"/>
      <right style="thin"/>
      <top style="thin">
        <color indexed="8"/>
      </top>
      <bottom/>
    </border>
  </borders>
  <cellStyleXfs count="18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4"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64" fillId="2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64" fillId="2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64"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64"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64"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64"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4" fillId="40"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64" fillId="4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6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65" fillId="4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66" fillId="45" borderId="1"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67" fillId="47" borderId="3"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0" fontId="1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6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3" fontId="6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6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0" fillId="4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71"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72" fillId="0" borderId="7"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73" fillId="0" borderId="9"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4" fillId="50" borderId="1"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26" fillId="13" borderId="2" applyNumberFormat="0" applyAlignment="0" applyProtection="0"/>
    <xf numFmtId="0" fontId="75" fillId="0" borderId="11"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27" fillId="0" borderId="12" applyNumberFormat="0" applyFill="0" applyAlignment="0" applyProtection="0"/>
    <xf numFmtId="0" fontId="76"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0" fontId="0" fillId="0" borderId="0">
      <alignment/>
      <protection/>
    </xf>
    <xf numFmtId="171"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1" fontId="29" fillId="0" borderId="0">
      <alignment/>
      <protection/>
    </xf>
    <xf numFmtId="173" fontId="29" fillId="0" borderId="0">
      <alignment/>
      <protection/>
    </xf>
    <xf numFmtId="173" fontId="29" fillId="0" borderId="0">
      <alignment/>
      <protection/>
    </xf>
    <xf numFmtId="0" fontId="0" fillId="0" borderId="0">
      <alignment/>
      <protection/>
    </xf>
    <xf numFmtId="0" fontId="0" fillId="0" borderId="0">
      <alignment/>
      <protection/>
    </xf>
    <xf numFmtId="173" fontId="29" fillId="0" borderId="0">
      <alignment/>
      <protection/>
    </xf>
    <xf numFmtId="173" fontId="29" fillId="0" borderId="0">
      <alignment/>
      <protection/>
    </xf>
    <xf numFmtId="0" fontId="1" fillId="0" borderId="0">
      <alignment/>
      <protection/>
    </xf>
    <xf numFmtId="0" fontId="63" fillId="0" borderId="0">
      <alignment/>
      <protection/>
    </xf>
    <xf numFmtId="0" fontId="1" fillId="0" borderId="0">
      <alignment/>
      <protection/>
    </xf>
    <xf numFmtId="0" fontId="1"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1" fillId="0" borderId="0">
      <alignment/>
      <protection/>
    </xf>
    <xf numFmtId="173" fontId="29" fillId="0" borderId="0">
      <alignment/>
      <protection/>
    </xf>
    <xf numFmtId="173" fontId="29" fillId="0" borderId="0">
      <alignment/>
      <protection/>
    </xf>
    <xf numFmtId="0" fontId="0" fillId="0" borderId="0">
      <alignment/>
      <protection/>
    </xf>
    <xf numFmtId="0" fontId="0" fillId="0" borderId="0">
      <alignment/>
      <protection/>
    </xf>
    <xf numFmtId="0" fontId="0"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68" fontId="29" fillId="0" borderId="0">
      <alignment/>
      <protection/>
    </xf>
    <xf numFmtId="168" fontId="29" fillId="0" borderId="0">
      <alignment/>
      <protection/>
    </xf>
    <xf numFmtId="174" fontId="29" fillId="0" borderId="0">
      <alignment/>
      <protection/>
    </xf>
    <xf numFmtId="174" fontId="29" fillId="0" borderId="0">
      <alignment/>
      <protection/>
    </xf>
    <xf numFmtId="174" fontId="29" fillId="0" borderId="0">
      <alignment/>
      <protection/>
    </xf>
    <xf numFmtId="173" fontId="29" fillId="0" borderId="0">
      <alignment/>
      <protection/>
    </xf>
    <xf numFmtId="168" fontId="29" fillId="0" borderId="0">
      <alignment/>
      <protection/>
    </xf>
    <xf numFmtId="168" fontId="29"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18" fillId="0" borderId="0">
      <alignment/>
      <protection/>
    </xf>
    <xf numFmtId="0" fontId="68" fillId="0" borderId="0">
      <alignment/>
      <protection/>
    </xf>
    <xf numFmtId="0" fontId="68" fillId="0" borderId="0">
      <alignment/>
      <protection/>
    </xf>
    <xf numFmtId="0" fontId="18" fillId="0" borderId="0">
      <alignment/>
      <protection/>
    </xf>
    <xf numFmtId="0" fontId="63" fillId="0" borderId="0">
      <alignment/>
      <protection/>
    </xf>
    <xf numFmtId="0" fontId="63" fillId="0" borderId="0">
      <alignment/>
      <protection/>
    </xf>
    <xf numFmtId="0" fontId="63" fillId="0" borderId="0">
      <alignment/>
      <protection/>
    </xf>
    <xf numFmtId="0" fontId="1" fillId="0" borderId="0">
      <alignment/>
      <protection/>
    </xf>
    <xf numFmtId="0" fontId="63" fillId="0" borderId="0">
      <alignment/>
      <protection/>
    </xf>
    <xf numFmtId="0" fontId="63" fillId="0" borderId="0">
      <alignment/>
      <protection/>
    </xf>
    <xf numFmtId="0" fontId="6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171" fontId="29" fillId="0" borderId="0">
      <alignment/>
      <protection/>
    </xf>
    <xf numFmtId="0" fontId="0"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29" fillId="0" borderId="0">
      <alignment/>
      <protection/>
    </xf>
    <xf numFmtId="168"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68"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1" fontId="29" fillId="0" borderId="0">
      <alignment/>
      <protection/>
    </xf>
    <xf numFmtId="173" fontId="29" fillId="0" borderId="0">
      <alignment/>
      <protection/>
    </xf>
    <xf numFmtId="173" fontId="29" fillId="0" borderId="0">
      <alignment/>
      <protection/>
    </xf>
    <xf numFmtId="173" fontId="29" fillId="0" borderId="0">
      <alignment/>
      <protection/>
    </xf>
    <xf numFmtId="171"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29" fillId="0" borderId="0">
      <alignment/>
      <protection/>
    </xf>
    <xf numFmtId="173" fontId="29" fillId="0" borderId="0">
      <alignment/>
      <protection/>
    </xf>
    <xf numFmtId="168"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173" fontId="2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173" fontId="29" fillId="0" borderId="0">
      <alignment/>
      <protection/>
    </xf>
    <xf numFmtId="173"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173" fontId="29"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1" fillId="0" borderId="0">
      <alignment/>
      <protection/>
    </xf>
    <xf numFmtId="168" fontId="29" fillId="0" borderId="0">
      <alignment/>
      <protection/>
    </xf>
    <xf numFmtId="168" fontId="29" fillId="0" borderId="0">
      <alignment/>
      <protection/>
    </xf>
    <xf numFmtId="0" fontId="0" fillId="0" borderId="0">
      <alignment/>
      <protection/>
    </xf>
    <xf numFmtId="168" fontId="29" fillId="0" borderId="0">
      <alignment/>
      <protection/>
    </xf>
    <xf numFmtId="168"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29" fillId="0" borderId="0">
      <alignment/>
      <protection/>
    </xf>
    <xf numFmtId="173" fontId="29" fillId="0" borderId="0">
      <alignment/>
      <protection/>
    </xf>
    <xf numFmtId="173" fontId="2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173" fontId="29" fillId="0" borderId="0">
      <alignment/>
      <protection/>
    </xf>
    <xf numFmtId="173" fontId="29" fillId="0" borderId="0">
      <alignment/>
      <protection/>
    </xf>
    <xf numFmtId="173" fontId="29" fillId="0" borderId="0">
      <alignment/>
      <protection/>
    </xf>
    <xf numFmtId="0" fontId="0" fillId="0" borderId="0">
      <alignment vertical="top"/>
      <protection/>
    </xf>
    <xf numFmtId="173" fontId="29" fillId="0" borderId="0">
      <alignment/>
      <protection/>
    </xf>
    <xf numFmtId="173" fontId="29" fillId="0" borderId="0">
      <alignment/>
      <protection/>
    </xf>
    <xf numFmtId="0" fontId="0" fillId="0" borderId="0">
      <alignment/>
      <protection/>
    </xf>
    <xf numFmtId="173" fontId="29"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173"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29" fillId="0" borderId="0">
      <alignment/>
      <protection/>
    </xf>
    <xf numFmtId="168" fontId="29" fillId="0" borderId="0">
      <alignment/>
      <protection/>
    </xf>
    <xf numFmtId="168" fontId="29" fillId="0" borderId="0">
      <alignment/>
      <protection/>
    </xf>
    <xf numFmtId="171"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171" fontId="2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29" fillId="0" borderId="0">
      <alignment/>
      <protection/>
    </xf>
    <xf numFmtId="168" fontId="29" fillId="0" borderId="0">
      <alignment/>
      <protection/>
    </xf>
    <xf numFmtId="168"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4" fontId="29" fillId="0" borderId="0">
      <alignment/>
      <protection/>
    </xf>
    <xf numFmtId="177" fontId="29" fillId="0" borderId="0">
      <alignment/>
      <protection/>
    </xf>
    <xf numFmtId="174" fontId="29" fillId="0" borderId="0">
      <alignment/>
      <protection/>
    </xf>
    <xf numFmtId="173" fontId="29" fillId="0" borderId="0">
      <alignment/>
      <protection/>
    </xf>
    <xf numFmtId="173" fontId="29" fillId="0" borderId="0">
      <alignment/>
      <protection/>
    </xf>
    <xf numFmtId="168" fontId="29" fillId="0" borderId="0">
      <alignment/>
      <protection/>
    </xf>
    <xf numFmtId="168"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3" fontId="29" fillId="0" borderId="0">
      <alignment/>
      <protection/>
    </xf>
    <xf numFmtId="173" fontId="29" fillId="0" borderId="0">
      <alignment/>
      <protection/>
    </xf>
    <xf numFmtId="173" fontId="29" fillId="0" borderId="0">
      <alignment/>
      <protection/>
    </xf>
    <xf numFmtId="171" fontId="29" fillId="0" borderId="0">
      <alignment/>
      <protection/>
    </xf>
    <xf numFmtId="173" fontId="29"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3" fillId="0" borderId="0">
      <alignment/>
      <protection/>
    </xf>
    <xf numFmtId="0" fontId="63" fillId="0" borderId="0">
      <alignment/>
      <protection/>
    </xf>
    <xf numFmtId="0" fontId="6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165" fontId="2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3" fillId="0" borderId="0">
      <alignment/>
      <protection/>
    </xf>
    <xf numFmtId="0" fontId="63" fillId="0" borderId="0">
      <alignment/>
      <protection/>
    </xf>
    <xf numFmtId="0" fontId="19" fillId="0" borderId="0">
      <alignment/>
      <protection/>
    </xf>
    <xf numFmtId="0" fontId="6" fillId="0" borderId="0">
      <alignment/>
      <protection/>
    </xf>
    <xf numFmtId="0" fontId="63" fillId="0" borderId="0">
      <alignment/>
      <protection/>
    </xf>
    <xf numFmtId="0" fontId="63" fillId="0" borderId="0">
      <alignment/>
      <protection/>
    </xf>
    <xf numFmtId="0" fontId="0" fillId="0" borderId="0" applyNumberFormat="0" applyFill="0" applyBorder="0" applyAlignment="0" applyProtection="0"/>
    <xf numFmtId="0" fontId="63" fillId="0" borderId="0">
      <alignment/>
      <protection/>
    </xf>
    <xf numFmtId="0" fontId="63"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6"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0" fillId="53" borderId="13"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4" borderId="14" applyNumberFormat="0" applyFont="0" applyAlignment="0" applyProtection="0"/>
    <xf numFmtId="0" fontId="6"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77" fillId="45" borderId="15"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0" fontId="30" fillId="46" borderId="16" applyNumberFormat="0" applyAlignment="0" applyProtection="0"/>
    <xf numFmtId="40" fontId="31" fillId="55" borderId="0">
      <alignment horizontal="right"/>
      <protection/>
    </xf>
    <xf numFmtId="0" fontId="32" fillId="55" borderId="17">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11" fillId="52" borderId="16" applyNumberFormat="0" applyProtection="0">
      <alignment vertical="center"/>
    </xf>
    <xf numFmtId="4" fontId="33" fillId="52" borderId="16" applyNumberFormat="0" applyProtection="0">
      <alignment vertical="center"/>
    </xf>
    <xf numFmtId="4" fontId="11" fillId="52" borderId="16" applyNumberFormat="0" applyProtection="0">
      <alignment horizontal="left" vertical="center" indent="1"/>
    </xf>
    <xf numFmtId="4" fontId="11" fillId="52"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4" fontId="11" fillId="5" borderId="16" applyNumberFormat="0" applyProtection="0">
      <alignment horizontal="right" vertical="center"/>
    </xf>
    <xf numFmtId="4" fontId="11" fillId="17" borderId="16" applyNumberFormat="0" applyProtection="0">
      <alignment horizontal="right" vertical="center"/>
    </xf>
    <xf numFmtId="4" fontId="11" fillId="37" borderId="16" applyNumberFormat="0" applyProtection="0">
      <alignment horizontal="right" vertical="center"/>
    </xf>
    <xf numFmtId="4" fontId="11" fillId="23" borderId="16" applyNumberFormat="0" applyProtection="0">
      <alignment horizontal="right" vertical="center"/>
    </xf>
    <xf numFmtId="4" fontId="11" fillId="33" borderId="16" applyNumberFormat="0" applyProtection="0">
      <alignment horizontal="right" vertical="center"/>
    </xf>
    <xf numFmtId="4" fontId="11" fillId="43" borderId="16" applyNumberFormat="0" applyProtection="0">
      <alignment horizontal="right" vertical="center"/>
    </xf>
    <xf numFmtId="4" fontId="11" fillId="39" borderId="16" applyNumberFormat="0" applyProtection="0">
      <alignment horizontal="right" vertical="center"/>
    </xf>
    <xf numFmtId="4" fontId="11" fillId="56" borderId="16" applyNumberFormat="0" applyProtection="0">
      <alignment horizontal="right" vertical="center"/>
    </xf>
    <xf numFmtId="4" fontId="11" fillId="19" borderId="16" applyNumberFormat="0" applyProtection="0">
      <alignment horizontal="right" vertical="center"/>
    </xf>
    <xf numFmtId="4" fontId="34" fillId="57" borderId="16" applyNumberFormat="0" applyProtection="0">
      <alignment horizontal="left" vertical="center" indent="1"/>
    </xf>
    <xf numFmtId="4" fontId="11" fillId="58" borderId="18" applyNumberFormat="0" applyProtection="0">
      <alignment horizontal="left" vertical="center" indent="1"/>
    </xf>
    <xf numFmtId="4" fontId="35" fillId="59" borderId="0"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4" fontId="11" fillId="58" borderId="16" applyNumberFormat="0" applyProtection="0">
      <alignment horizontal="left" vertical="center" indent="1"/>
    </xf>
    <xf numFmtId="4" fontId="11" fillId="60" borderId="16" applyNumberFormat="0" applyProtection="0">
      <alignment horizontal="left" vertical="center" indent="1"/>
    </xf>
    <xf numFmtId="0" fontId="0" fillId="60" borderId="16" applyNumberFormat="0" applyProtection="0">
      <alignment horizontal="left" vertical="center" indent="1"/>
    </xf>
    <xf numFmtId="0" fontId="0" fillId="60" borderId="16" applyNumberFormat="0" applyProtection="0">
      <alignment horizontal="left" vertical="center" indent="1"/>
    </xf>
    <xf numFmtId="0" fontId="0" fillId="60" borderId="16" applyNumberFormat="0" applyProtection="0">
      <alignment horizontal="left" vertical="center" indent="1"/>
    </xf>
    <xf numFmtId="0" fontId="0" fillId="60" borderId="16" applyNumberFormat="0" applyProtection="0">
      <alignment horizontal="left" vertical="center" indent="1"/>
    </xf>
    <xf numFmtId="0" fontId="0" fillId="60" borderId="16" applyNumberFormat="0" applyProtection="0">
      <alignment horizontal="left" vertical="center" indent="1"/>
    </xf>
    <xf numFmtId="0" fontId="0" fillId="60" borderId="16" applyNumberFormat="0" applyProtection="0">
      <alignment horizontal="left" vertical="center" indent="1"/>
    </xf>
    <xf numFmtId="0" fontId="0" fillId="60" borderId="16" applyNumberFormat="0" applyProtection="0">
      <alignment horizontal="left" vertical="center" indent="1"/>
    </xf>
    <xf numFmtId="0" fontId="0" fillId="60" borderId="16" applyNumberFormat="0" applyProtection="0">
      <alignment horizontal="left" vertical="center" indent="1"/>
    </xf>
    <xf numFmtId="0" fontId="0" fillId="48" borderId="16" applyNumberFormat="0" applyProtection="0">
      <alignment horizontal="left" vertical="center" indent="1"/>
    </xf>
    <xf numFmtId="0" fontId="0" fillId="48" borderId="16" applyNumberFormat="0" applyProtection="0">
      <alignment horizontal="left" vertical="center" indent="1"/>
    </xf>
    <xf numFmtId="0" fontId="0" fillId="48" borderId="16" applyNumberFormat="0" applyProtection="0">
      <alignment horizontal="left" vertical="center" indent="1"/>
    </xf>
    <xf numFmtId="0" fontId="0" fillId="48" borderId="16" applyNumberFormat="0" applyProtection="0">
      <alignment horizontal="left" vertical="center" indent="1"/>
    </xf>
    <xf numFmtId="0" fontId="0" fillId="48" borderId="16" applyNumberFormat="0" applyProtection="0">
      <alignment horizontal="left" vertical="center" indent="1"/>
    </xf>
    <xf numFmtId="0" fontId="0" fillId="48" borderId="16" applyNumberFormat="0" applyProtection="0">
      <alignment horizontal="left" vertical="center" indent="1"/>
    </xf>
    <xf numFmtId="0" fontId="0" fillId="48" borderId="16" applyNumberFormat="0" applyProtection="0">
      <alignment horizontal="left" vertical="center" indent="1"/>
    </xf>
    <xf numFmtId="0" fontId="0" fillId="48" borderId="16" applyNumberFormat="0" applyProtection="0">
      <alignment horizontal="left" vertical="center" indent="1"/>
    </xf>
    <xf numFmtId="0" fontId="0" fillId="46" borderId="16" applyNumberFormat="0" applyProtection="0">
      <alignment horizontal="left" vertical="center" indent="1"/>
    </xf>
    <xf numFmtId="0" fontId="0" fillId="46" borderId="16" applyNumberFormat="0" applyProtection="0">
      <alignment horizontal="left" vertical="center" indent="1"/>
    </xf>
    <xf numFmtId="0" fontId="0" fillId="46" borderId="16" applyNumberFormat="0" applyProtection="0">
      <alignment horizontal="left" vertical="center" indent="1"/>
    </xf>
    <xf numFmtId="0" fontId="0" fillId="46" borderId="16" applyNumberFormat="0" applyProtection="0">
      <alignment horizontal="left" vertical="center" indent="1"/>
    </xf>
    <xf numFmtId="0" fontId="0" fillId="46" borderId="16" applyNumberFormat="0" applyProtection="0">
      <alignment horizontal="left" vertical="center" indent="1"/>
    </xf>
    <xf numFmtId="0" fontId="0" fillId="46" borderId="16" applyNumberFormat="0" applyProtection="0">
      <alignment horizontal="left" vertical="center" indent="1"/>
    </xf>
    <xf numFmtId="0" fontId="0" fillId="46" borderId="16" applyNumberFormat="0" applyProtection="0">
      <alignment horizontal="left" vertical="center" indent="1"/>
    </xf>
    <xf numFmtId="0" fontId="0" fillId="46"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4" fontId="11" fillId="54" borderId="16" applyNumberFormat="0" applyProtection="0">
      <alignment vertical="center"/>
    </xf>
    <xf numFmtId="4" fontId="33" fillId="54" borderId="16" applyNumberFormat="0" applyProtection="0">
      <alignment vertical="center"/>
    </xf>
    <xf numFmtId="4" fontId="11" fillId="54" borderId="16" applyNumberFormat="0" applyProtection="0">
      <alignment horizontal="left" vertical="center" indent="1"/>
    </xf>
    <xf numFmtId="4" fontId="11" fillId="54" borderId="16" applyNumberFormat="0" applyProtection="0">
      <alignment horizontal="left" vertical="center" indent="1"/>
    </xf>
    <xf numFmtId="4" fontId="11" fillId="58" borderId="16" applyNumberFormat="0" applyProtection="0">
      <alignment horizontal="right" vertical="center"/>
    </xf>
    <xf numFmtId="4" fontId="33" fillId="58" borderId="16" applyNumberFormat="0" applyProtection="0">
      <alignment horizontal="right" vertical="center"/>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0" fillId="3" borderId="16" applyNumberFormat="0" applyProtection="0">
      <alignment horizontal="left" vertical="center" indent="1"/>
    </xf>
    <xf numFmtId="0" fontId="36" fillId="0" borderId="0">
      <alignment/>
      <protection/>
    </xf>
    <xf numFmtId="4" fontId="37" fillId="58" borderId="16" applyNumberFormat="0" applyProtection="0">
      <alignment horizontal="righ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9" fillId="0" borderId="19"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8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711">
    <xf numFmtId="0" fontId="0" fillId="0" borderId="0" xfId="0" applyAlignment="1">
      <alignment/>
    </xf>
    <xf numFmtId="2" fontId="5" fillId="0" borderId="21" xfId="1023" applyNumberFormat="1" applyFont="1" applyFill="1" applyBorder="1" applyAlignment="1">
      <alignment horizontal="right" vertical="top"/>
      <protection/>
    </xf>
    <xf numFmtId="2" fontId="5" fillId="0" borderId="21" xfId="1023" applyNumberFormat="1" applyFont="1" applyFill="1" applyBorder="1" applyAlignment="1">
      <alignment horizontal="right"/>
      <protection/>
    </xf>
    <xf numFmtId="0" fontId="0" fillId="0" borderId="0" xfId="1023" applyFont="1" applyAlignment="1">
      <alignment/>
      <protection/>
    </xf>
    <xf numFmtId="0" fontId="5" fillId="0" borderId="0" xfId="1023" applyNumberFormat="1" applyFont="1" applyAlignment="1">
      <alignment/>
      <protection/>
    </xf>
    <xf numFmtId="2" fontId="0" fillId="0" borderId="0" xfId="1023" applyNumberFormat="1" applyFont="1">
      <alignment/>
      <protection/>
    </xf>
    <xf numFmtId="0" fontId="40" fillId="0" borderId="0" xfId="1023" applyNumberFormat="1" applyFont="1" applyAlignment="1">
      <alignment/>
      <protection/>
    </xf>
    <xf numFmtId="0" fontId="0" fillId="0" borderId="0" xfId="1023" applyNumberFormat="1" applyFont="1" applyAlignment="1" quotePrefix="1">
      <alignment vertical="top"/>
      <protection/>
    </xf>
    <xf numFmtId="0" fontId="0" fillId="0" borderId="0" xfId="1023" applyFont="1" applyAlignment="1">
      <alignment horizontal="justify" vertical="top" wrapText="1"/>
      <protection/>
    </xf>
    <xf numFmtId="0" fontId="0" fillId="0" borderId="0" xfId="1023" applyFont="1" applyAlignment="1">
      <alignment vertical="top"/>
      <protection/>
    </xf>
    <xf numFmtId="0" fontId="0" fillId="0" borderId="0" xfId="1023" applyNumberFormat="1" applyFont="1" applyAlignment="1">
      <alignment/>
      <protection/>
    </xf>
    <xf numFmtId="0" fontId="0" fillId="0" borderId="0" xfId="1023" applyFont="1" applyAlignment="1">
      <alignment horizontal="center"/>
      <protection/>
    </xf>
    <xf numFmtId="0" fontId="0" fillId="0" borderId="0" xfId="1023" applyFont="1" applyAlignment="1" quotePrefix="1">
      <alignment/>
      <protection/>
    </xf>
    <xf numFmtId="0" fontId="0" fillId="0" borderId="0" xfId="1023" applyNumberFormat="1" applyFont="1" applyAlignment="1">
      <alignment vertical="top"/>
      <protection/>
    </xf>
    <xf numFmtId="0" fontId="0" fillId="0" borderId="0" xfId="1023" applyNumberFormat="1" applyFont="1" applyAlignment="1">
      <alignment horizontal="center" vertical="top"/>
      <protection/>
    </xf>
    <xf numFmtId="2" fontId="0" fillId="0" borderId="0" xfId="1023" applyNumberFormat="1" applyFont="1" applyAlignment="1">
      <alignment vertical="top"/>
      <protection/>
    </xf>
    <xf numFmtId="0" fontId="0" fillId="0" borderId="0" xfId="1023" applyFont="1" applyAlignment="1" quotePrefix="1">
      <alignment vertical="top"/>
      <protection/>
    </xf>
    <xf numFmtId="0" fontId="0" fillId="0" borderId="0" xfId="1023" applyFont="1">
      <alignment/>
      <protection/>
    </xf>
    <xf numFmtId="2" fontId="0" fillId="0" borderId="0" xfId="1023" applyNumberFormat="1" applyFont="1" applyAlignment="1">
      <alignment/>
      <protection/>
    </xf>
    <xf numFmtId="0" fontId="5" fillId="0" borderId="22" xfId="1023" applyFont="1" applyBorder="1" applyAlignment="1">
      <alignment/>
      <protection/>
    </xf>
    <xf numFmtId="0" fontId="8" fillId="0" borderId="0" xfId="1023" applyFont="1" applyBorder="1" applyAlignment="1">
      <alignment/>
      <protection/>
    </xf>
    <xf numFmtId="0" fontId="8" fillId="0" borderId="0" xfId="1023" applyFont="1" applyBorder="1" applyAlignment="1" quotePrefix="1">
      <alignment/>
      <protection/>
    </xf>
    <xf numFmtId="167" fontId="8" fillId="0" borderId="21" xfId="1023" applyNumberFormat="1" applyFont="1" applyBorder="1" applyAlignment="1">
      <alignment horizontal="right"/>
      <protection/>
    </xf>
    <xf numFmtId="0" fontId="8" fillId="0" borderId="17" xfId="1023" applyFont="1" applyBorder="1" applyAlignment="1">
      <alignment/>
      <protection/>
    </xf>
    <xf numFmtId="0" fontId="8" fillId="0" borderId="0" xfId="1023" applyFont="1" applyBorder="1" applyAlignment="1">
      <alignment vertical="top"/>
      <protection/>
    </xf>
    <xf numFmtId="0" fontId="8" fillId="0" borderId="0" xfId="1023" applyFont="1" applyFill="1" applyBorder="1" applyAlignment="1">
      <alignment horizontal="center" vertical="top"/>
      <protection/>
    </xf>
    <xf numFmtId="0" fontId="8" fillId="0" borderId="0" xfId="1023" applyFont="1" applyFill="1" applyBorder="1" applyAlignment="1">
      <alignment vertical="top" wrapText="1"/>
      <protection/>
    </xf>
    <xf numFmtId="167" fontId="8" fillId="0" borderId="21" xfId="1023" applyNumberFormat="1" applyFont="1" applyFill="1" applyBorder="1" applyAlignment="1">
      <alignment horizontal="right"/>
      <protection/>
    </xf>
    <xf numFmtId="0" fontId="8" fillId="0" borderId="0" xfId="1023" applyFont="1" applyFill="1" applyBorder="1" applyAlignment="1">
      <alignment horizontal="center" vertical="top" wrapText="1"/>
      <protection/>
    </xf>
    <xf numFmtId="2" fontId="5" fillId="0" borderId="21" xfId="1023" applyNumberFormat="1" applyFont="1" applyFill="1" applyBorder="1" applyAlignment="1">
      <alignment horizontal="right" wrapText="1"/>
      <protection/>
    </xf>
    <xf numFmtId="167" fontId="5" fillId="0" borderId="21" xfId="1023" applyNumberFormat="1" applyFont="1" applyFill="1" applyBorder="1" applyAlignment="1">
      <alignment horizontal="right" vertical="top"/>
      <protection/>
    </xf>
    <xf numFmtId="167" fontId="5" fillId="0" borderId="21" xfId="1023" applyNumberFormat="1" applyFont="1" applyFill="1" applyBorder="1" applyAlignment="1">
      <alignment horizontal="right"/>
      <protection/>
    </xf>
    <xf numFmtId="2" fontId="5" fillId="0" borderId="23" xfId="1023" applyNumberFormat="1" applyFont="1" applyFill="1" applyBorder="1" applyAlignment="1">
      <alignment horizontal="right" vertical="top"/>
      <protection/>
    </xf>
    <xf numFmtId="0" fontId="5" fillId="0" borderId="21" xfId="1023" applyFont="1" applyFill="1" applyBorder="1" applyAlignment="1">
      <alignment horizontal="right" vertical="center" wrapText="1"/>
      <protection/>
    </xf>
    <xf numFmtId="167" fontId="9" fillId="0" borderId="24" xfId="614" applyNumberFormat="1" applyFont="1" applyBorder="1" applyAlignment="1">
      <alignment horizontal="right"/>
    </xf>
    <xf numFmtId="0" fontId="9" fillId="0" borderId="0" xfId="1023" applyFont="1" applyBorder="1" applyAlignment="1">
      <alignment/>
      <protection/>
    </xf>
    <xf numFmtId="0" fontId="3" fillId="61" borderId="0" xfId="0" applyFont="1" applyFill="1" applyAlignment="1">
      <alignment/>
    </xf>
    <xf numFmtId="0" fontId="4" fillId="61" borderId="0" xfId="0" applyFont="1" applyFill="1" applyBorder="1" applyAlignment="1">
      <alignment/>
    </xf>
    <xf numFmtId="0" fontId="4" fillId="61" borderId="0" xfId="0" applyFont="1" applyFill="1" applyBorder="1" applyAlignment="1">
      <alignment horizontal="center"/>
    </xf>
    <xf numFmtId="0" fontId="3" fillId="61" borderId="23" xfId="0" applyFont="1" applyFill="1" applyBorder="1" applyAlignment="1">
      <alignment/>
    </xf>
    <xf numFmtId="167" fontId="3" fillId="61" borderId="0" xfId="0" applyNumberFormat="1" applyFont="1" applyFill="1" applyBorder="1" applyAlignment="1">
      <alignment/>
    </xf>
    <xf numFmtId="0" fontId="3" fillId="61" borderId="0" xfId="0" applyFont="1" applyFill="1" applyBorder="1" applyAlignment="1">
      <alignment/>
    </xf>
    <xf numFmtId="168" fontId="3" fillId="61" borderId="17" xfId="0" applyNumberFormat="1" applyFont="1" applyFill="1" applyBorder="1" applyAlignment="1">
      <alignment horizontal="center"/>
    </xf>
    <xf numFmtId="2" fontId="3" fillId="61" borderId="0" xfId="0" applyNumberFormat="1" applyFont="1" applyFill="1" applyBorder="1" applyAlignment="1">
      <alignment horizontal="center"/>
    </xf>
    <xf numFmtId="2" fontId="4" fillId="61" borderId="23" xfId="0" applyNumberFormat="1" applyFont="1" applyFill="1" applyBorder="1" applyAlignment="1">
      <alignment vertical="center"/>
    </xf>
    <xf numFmtId="2" fontId="4" fillId="61" borderId="0" xfId="0" applyNumberFormat="1" applyFont="1" applyFill="1" applyBorder="1" applyAlignment="1">
      <alignment vertical="center"/>
    </xf>
    <xf numFmtId="2" fontId="4" fillId="61" borderId="17" xfId="0" applyNumberFormat="1" applyFont="1" applyFill="1" applyBorder="1" applyAlignment="1">
      <alignment vertical="center"/>
    </xf>
    <xf numFmtId="2" fontId="4" fillId="61" borderId="0" xfId="0" applyNumberFormat="1" applyFont="1" applyFill="1" applyBorder="1" applyAlignment="1">
      <alignment horizontal="center" vertical="center"/>
    </xf>
    <xf numFmtId="2" fontId="4" fillId="61" borderId="23" xfId="0" applyNumberFormat="1" applyFont="1" applyFill="1" applyBorder="1" applyAlignment="1">
      <alignment vertical="top"/>
    </xf>
    <xf numFmtId="2" fontId="4" fillId="61" borderId="0" xfId="0" applyNumberFormat="1" applyFont="1" applyFill="1" applyBorder="1" applyAlignment="1">
      <alignment vertical="top"/>
    </xf>
    <xf numFmtId="2" fontId="4" fillId="61" borderId="17" xfId="0" applyNumberFormat="1" applyFont="1" applyFill="1" applyBorder="1" applyAlignment="1">
      <alignment vertical="top"/>
    </xf>
    <xf numFmtId="2" fontId="4" fillId="61" borderId="0" xfId="0" applyNumberFormat="1" applyFont="1" applyFill="1" applyBorder="1" applyAlignment="1">
      <alignment horizontal="left" vertical="top"/>
    </xf>
    <xf numFmtId="0" fontId="0" fillId="61" borderId="25" xfId="0" applyFont="1" applyFill="1" applyBorder="1" applyAlignment="1">
      <alignment/>
    </xf>
    <xf numFmtId="0" fontId="0" fillId="61" borderId="26" xfId="0" applyFont="1" applyFill="1" applyBorder="1" applyAlignment="1">
      <alignment/>
    </xf>
    <xf numFmtId="0" fontId="7" fillId="61" borderId="27" xfId="0" applyFont="1" applyFill="1" applyBorder="1" applyAlignment="1">
      <alignment horizontal="right"/>
    </xf>
    <xf numFmtId="2" fontId="0" fillId="61" borderId="0" xfId="0" applyNumberFormat="1" applyFont="1" applyFill="1" applyBorder="1" applyAlignment="1">
      <alignment horizontal="center"/>
    </xf>
    <xf numFmtId="0" fontId="7" fillId="61" borderId="0" xfId="0" applyFont="1" applyFill="1" applyBorder="1" applyAlignment="1">
      <alignment horizontal="right"/>
    </xf>
    <xf numFmtId="0" fontId="81" fillId="61" borderId="0" xfId="0" applyFont="1" applyFill="1" applyAlignment="1">
      <alignment/>
    </xf>
    <xf numFmtId="0" fontId="82" fillId="61" borderId="24" xfId="0" applyFont="1" applyFill="1" applyBorder="1" applyAlignment="1">
      <alignment/>
    </xf>
    <xf numFmtId="0" fontId="82" fillId="61" borderId="24" xfId="0" applyFont="1" applyFill="1" applyBorder="1" applyAlignment="1">
      <alignment horizontal="right"/>
    </xf>
    <xf numFmtId="0" fontId="82" fillId="61" borderId="21" xfId="0" applyFont="1" applyFill="1" applyBorder="1" applyAlignment="1">
      <alignment/>
    </xf>
    <xf numFmtId="0" fontId="82" fillId="61" borderId="21" xfId="0" applyFont="1" applyFill="1" applyBorder="1" applyAlignment="1">
      <alignment horizontal="right"/>
    </xf>
    <xf numFmtId="0" fontId="5" fillId="61" borderId="21" xfId="0" applyFont="1" applyFill="1" applyBorder="1" applyAlignment="1">
      <alignment horizontal="right"/>
    </xf>
    <xf numFmtId="0" fontId="82" fillId="61" borderId="28" xfId="0" applyFont="1" applyFill="1" applyBorder="1" applyAlignment="1">
      <alignment/>
    </xf>
    <xf numFmtId="0" fontId="82" fillId="61" borderId="28" xfId="0" applyFont="1" applyFill="1" applyBorder="1" applyAlignment="1">
      <alignment horizontal="right"/>
    </xf>
    <xf numFmtId="0" fontId="5" fillId="61" borderId="28" xfId="0" applyFont="1" applyFill="1" applyBorder="1" applyAlignment="1">
      <alignment horizontal="right"/>
    </xf>
    <xf numFmtId="0" fontId="81" fillId="61" borderId="24" xfId="0" applyFont="1" applyFill="1" applyBorder="1" applyAlignment="1">
      <alignment horizontal="center" vertical="center"/>
    </xf>
    <xf numFmtId="0" fontId="81" fillId="61" borderId="24" xfId="0" applyFont="1" applyFill="1" applyBorder="1" applyAlignment="1">
      <alignment wrapText="1"/>
    </xf>
    <xf numFmtId="2" fontId="81" fillId="61" borderId="24" xfId="614" applyNumberFormat="1" applyFont="1" applyFill="1" applyBorder="1" applyAlignment="1">
      <alignment/>
    </xf>
    <xf numFmtId="0" fontId="81" fillId="61" borderId="21" xfId="0" applyFont="1" applyFill="1" applyBorder="1" applyAlignment="1">
      <alignment horizontal="center" vertical="center"/>
    </xf>
    <xf numFmtId="0" fontId="81" fillId="61" borderId="21" xfId="0" applyFont="1" applyFill="1" applyBorder="1" applyAlignment="1">
      <alignment wrapText="1"/>
    </xf>
    <xf numFmtId="2" fontId="81" fillId="61" borderId="21" xfId="614" applyNumberFormat="1" applyFont="1" applyFill="1" applyBorder="1" applyAlignment="1">
      <alignment vertical="center"/>
    </xf>
    <xf numFmtId="2" fontId="81" fillId="61" borderId="21" xfId="614" applyNumberFormat="1" applyFont="1" applyFill="1" applyBorder="1" applyAlignment="1">
      <alignment horizontal="right" vertical="center"/>
    </xf>
    <xf numFmtId="2" fontId="81" fillId="61" borderId="21" xfId="614" applyNumberFormat="1" applyFont="1" applyFill="1" applyBorder="1" applyAlignment="1">
      <alignment/>
    </xf>
    <xf numFmtId="43" fontId="81" fillId="61" borderId="23" xfId="614" applyFont="1" applyFill="1" applyBorder="1" applyAlignment="1">
      <alignment/>
    </xf>
    <xf numFmtId="43" fontId="81" fillId="61" borderId="21" xfId="614" applyFont="1" applyFill="1" applyBorder="1" applyAlignment="1">
      <alignment/>
    </xf>
    <xf numFmtId="0" fontId="83" fillId="61" borderId="0" xfId="0" applyFont="1" applyFill="1" applyAlignment="1">
      <alignment/>
    </xf>
    <xf numFmtId="0" fontId="81" fillId="61" borderId="21" xfId="0" applyFont="1" applyFill="1" applyBorder="1" applyAlignment="1">
      <alignment/>
    </xf>
    <xf numFmtId="2" fontId="81" fillId="61" borderId="21" xfId="614" applyNumberFormat="1" applyFont="1" applyFill="1" applyBorder="1" applyAlignment="1">
      <alignment/>
    </xf>
    <xf numFmtId="0" fontId="81" fillId="61" borderId="28" xfId="0" applyFont="1" applyFill="1" applyBorder="1" applyAlignment="1">
      <alignment/>
    </xf>
    <xf numFmtId="2" fontId="81" fillId="61" borderId="28" xfId="614" applyNumberFormat="1" applyFont="1" applyFill="1" applyBorder="1" applyAlignment="1">
      <alignment/>
    </xf>
    <xf numFmtId="2" fontId="81" fillId="61" borderId="28" xfId="614" applyNumberFormat="1" applyFont="1" applyFill="1" applyBorder="1" applyAlignment="1">
      <alignment/>
    </xf>
    <xf numFmtId="0" fontId="0" fillId="61" borderId="0" xfId="0" applyFont="1" applyFill="1" applyAlignment="1">
      <alignment horizontal="justify" vertical="top" wrapText="1"/>
    </xf>
    <xf numFmtId="0" fontId="81" fillId="61" borderId="0" xfId="0" applyFont="1" applyFill="1" applyAlignment="1">
      <alignment horizontal="justify" vertical="top" wrapText="1"/>
    </xf>
    <xf numFmtId="0" fontId="84" fillId="61" borderId="0" xfId="0" applyFont="1" applyFill="1" applyAlignment="1">
      <alignment horizontal="justify" vertical="top" wrapText="1"/>
    </xf>
    <xf numFmtId="0" fontId="85" fillId="61" borderId="0" xfId="0" applyFont="1" applyFill="1" applyAlignment="1">
      <alignment/>
    </xf>
    <xf numFmtId="0" fontId="85" fillId="61" borderId="0" xfId="1023" applyFont="1" applyFill="1" applyAlignment="1">
      <alignment/>
      <protection/>
    </xf>
    <xf numFmtId="0" fontId="0" fillId="61" borderId="0" xfId="1023" applyNumberFormat="1" applyFont="1" applyFill="1" applyAlignment="1">
      <alignment/>
      <protection/>
    </xf>
    <xf numFmtId="0" fontId="0" fillId="61" borderId="0" xfId="1023" applyFont="1" applyFill="1" applyAlignment="1">
      <alignment/>
      <protection/>
    </xf>
    <xf numFmtId="0" fontId="0" fillId="61" borderId="0" xfId="1023" applyNumberFormat="1" applyFont="1" applyFill="1" applyAlignment="1">
      <alignment horizontal="right"/>
      <protection/>
    </xf>
    <xf numFmtId="0" fontId="85" fillId="61" borderId="0" xfId="1023" applyNumberFormat="1" applyFont="1" applyFill="1" applyAlignment="1">
      <alignment horizontal="right"/>
      <protection/>
    </xf>
    <xf numFmtId="0" fontId="41" fillId="61" borderId="0" xfId="1023" applyFont="1" applyFill="1" applyAlignment="1">
      <alignment horizontal="left"/>
      <protection/>
    </xf>
    <xf numFmtId="0" fontId="0" fillId="61" borderId="0" xfId="1023" applyFont="1" applyFill="1" applyAlignment="1">
      <alignment horizontal="left"/>
      <protection/>
    </xf>
    <xf numFmtId="0" fontId="41" fillId="61" borderId="0" xfId="1023" applyNumberFormat="1" applyFont="1" applyFill="1" applyAlignment="1">
      <alignment horizontal="right"/>
      <protection/>
    </xf>
    <xf numFmtId="0" fontId="85" fillId="61" borderId="0" xfId="1023" applyFont="1" applyFill="1" applyAlignment="1">
      <alignment horizontal="left"/>
      <protection/>
    </xf>
    <xf numFmtId="0" fontId="0" fillId="61" borderId="0" xfId="0" applyFont="1" applyFill="1" applyAlignment="1">
      <alignment/>
    </xf>
    <xf numFmtId="169" fontId="44" fillId="0" borderId="0" xfId="1667" applyNumberFormat="1" applyFont="1" applyFill="1" applyBorder="1" applyAlignment="1">
      <alignment horizontal="justify" vertical="top" wrapText="1"/>
    </xf>
    <xf numFmtId="0" fontId="43" fillId="0" borderId="0" xfId="0" applyFont="1" applyFill="1" applyAlignment="1">
      <alignment horizontal="justify" vertical="top"/>
    </xf>
    <xf numFmtId="0" fontId="43" fillId="0" borderId="0" xfId="0" applyFont="1" applyFill="1" applyBorder="1" applyAlignment="1">
      <alignment horizontal="left" vertical="top" wrapText="1"/>
    </xf>
    <xf numFmtId="2" fontId="43" fillId="0" borderId="0" xfId="0" applyNumberFormat="1" applyFont="1" applyBorder="1" applyAlignment="1">
      <alignment vertical="center"/>
    </xf>
    <xf numFmtId="167" fontId="43" fillId="55" borderId="0" xfId="0" applyNumberFormat="1" applyFont="1" applyFill="1" applyBorder="1" applyAlignment="1">
      <alignment horizontal="right" vertical="center"/>
    </xf>
    <xf numFmtId="167" fontId="43" fillId="0" borderId="0" xfId="0" applyNumberFormat="1" applyFont="1" applyFill="1" applyBorder="1" applyAlignment="1">
      <alignment horizontal="right" vertical="center"/>
    </xf>
    <xf numFmtId="167" fontId="43" fillId="0" borderId="0" xfId="0" applyNumberFormat="1" applyFont="1" applyFill="1" applyAlignment="1">
      <alignment horizontal="center"/>
    </xf>
    <xf numFmtId="0" fontId="43" fillId="0" borderId="0" xfId="0" applyFont="1" applyFill="1" applyAlignment="1">
      <alignment horizontal="center"/>
    </xf>
    <xf numFmtId="0" fontId="43" fillId="0" borderId="0" xfId="0" applyFont="1" applyBorder="1" applyAlignment="1">
      <alignment/>
    </xf>
    <xf numFmtId="0" fontId="43" fillId="0" borderId="23" xfId="0" applyFont="1" applyBorder="1" applyAlignment="1">
      <alignment/>
    </xf>
    <xf numFmtId="0" fontId="43" fillId="0" borderId="17" xfId="0" applyFont="1" applyBorder="1" applyAlignment="1">
      <alignment/>
    </xf>
    <xf numFmtId="168" fontId="43" fillId="0" borderId="23" xfId="0" applyNumberFormat="1" applyFont="1" applyBorder="1" applyAlignment="1">
      <alignment horizontal="center"/>
    </xf>
    <xf numFmtId="2" fontId="12" fillId="0" borderId="21" xfId="0" applyNumberFormat="1" applyFont="1" applyFill="1" applyBorder="1" applyAlignment="1">
      <alignment horizontal="right" vertical="center"/>
    </xf>
    <xf numFmtId="167" fontId="12" fillId="0" borderId="21" xfId="0" applyNumberFormat="1" applyFont="1" applyFill="1" applyBorder="1" applyAlignment="1">
      <alignment horizontal="right" vertical="center"/>
    </xf>
    <xf numFmtId="167" fontId="12" fillId="0" borderId="21" xfId="0" applyNumberFormat="1" applyFont="1" applyBorder="1" applyAlignment="1">
      <alignment horizontal="right" vertical="center"/>
    </xf>
    <xf numFmtId="168" fontId="43" fillId="0" borderId="25" xfId="0" applyNumberFormat="1" applyFont="1" applyBorder="1" applyAlignment="1">
      <alignment horizontal="center"/>
    </xf>
    <xf numFmtId="2" fontId="12" fillId="0" borderId="28" xfId="0" applyNumberFormat="1" applyFont="1" applyFill="1" applyBorder="1" applyAlignment="1">
      <alignment horizontal="right" vertical="center"/>
    </xf>
    <xf numFmtId="0" fontId="12" fillId="0" borderId="28" xfId="0" applyFont="1" applyBorder="1" applyAlignment="1">
      <alignment horizontal="right" vertical="center" wrapText="1"/>
    </xf>
    <xf numFmtId="0" fontId="43" fillId="0" borderId="28" xfId="0" applyFont="1" applyBorder="1" applyAlignment="1">
      <alignment horizontal="right" vertical="center"/>
    </xf>
    <xf numFmtId="0" fontId="43" fillId="0" borderId="29" xfId="0" applyFont="1" applyBorder="1" applyAlignment="1">
      <alignment/>
    </xf>
    <xf numFmtId="0" fontId="12" fillId="0" borderId="30" xfId="0" applyFont="1" applyBorder="1" applyAlignment="1">
      <alignment/>
    </xf>
    <xf numFmtId="0" fontId="43" fillId="0" borderId="30" xfId="0" applyFont="1" applyBorder="1" applyAlignment="1">
      <alignment/>
    </xf>
    <xf numFmtId="0" fontId="43" fillId="0" borderId="31" xfId="0" applyFont="1" applyBorder="1" applyAlignment="1">
      <alignment/>
    </xf>
    <xf numFmtId="168" fontId="43" fillId="0" borderId="28" xfId="0" applyNumberFormat="1" applyFont="1" applyBorder="1" applyAlignment="1">
      <alignment horizontal="center"/>
    </xf>
    <xf numFmtId="168" fontId="43" fillId="0" borderId="29" xfId="0" applyNumberFormat="1" applyFont="1" applyFill="1" applyBorder="1" applyAlignment="1">
      <alignment horizontal="right" vertical="center"/>
    </xf>
    <xf numFmtId="0" fontId="43" fillId="0" borderId="23" xfId="0" applyFont="1" applyBorder="1" applyAlignment="1">
      <alignment vertical="center"/>
    </xf>
    <xf numFmtId="0" fontId="43" fillId="0" borderId="0" xfId="0" applyFont="1" applyBorder="1" applyAlignment="1">
      <alignment vertical="center"/>
    </xf>
    <xf numFmtId="168" fontId="43" fillId="0" borderId="21" xfId="0" applyNumberFormat="1" applyFont="1" applyBorder="1" applyAlignment="1">
      <alignment horizontal="center"/>
    </xf>
    <xf numFmtId="2" fontId="43" fillId="0" borderId="23" xfId="0" applyNumberFormat="1" applyFont="1" applyFill="1" applyBorder="1" applyAlignment="1">
      <alignment horizontal="right" vertical="center"/>
    </xf>
    <xf numFmtId="168" fontId="43" fillId="0" borderId="21" xfId="0" applyNumberFormat="1" applyFont="1" applyBorder="1" applyAlignment="1">
      <alignment horizontal="center" vertical="center"/>
    </xf>
    <xf numFmtId="0" fontId="43" fillId="0" borderId="21" xfId="0" applyNumberFormat="1" applyFont="1" applyBorder="1" applyAlignment="1">
      <alignment vertical="center"/>
    </xf>
    <xf numFmtId="0" fontId="43" fillId="0" borderId="0" xfId="0" applyNumberFormat="1" applyFont="1" applyBorder="1" applyAlignment="1">
      <alignment vertical="center"/>
    </xf>
    <xf numFmtId="168" fontId="43" fillId="0" borderId="28" xfId="0" applyNumberFormat="1" applyFont="1" applyBorder="1" applyAlignment="1">
      <alignment horizontal="center" vertical="center"/>
    </xf>
    <xf numFmtId="0" fontId="43" fillId="0" borderId="29" xfId="0" applyNumberFormat="1" applyFont="1" applyBorder="1" applyAlignment="1">
      <alignment vertical="center"/>
    </xf>
    <xf numFmtId="0" fontId="43" fillId="0" borderId="30" xfId="0" applyNumberFormat="1" applyFont="1" applyBorder="1" applyAlignment="1">
      <alignment vertical="center"/>
    </xf>
    <xf numFmtId="0" fontId="43" fillId="0" borderId="30" xfId="0" applyFont="1" applyBorder="1" applyAlignment="1">
      <alignment vertical="center"/>
    </xf>
    <xf numFmtId="0" fontId="43" fillId="0" borderId="31" xfId="0" applyFont="1" applyBorder="1" applyAlignment="1">
      <alignment vertical="center"/>
    </xf>
    <xf numFmtId="168" fontId="43" fillId="0" borderId="32" xfId="0" applyNumberFormat="1" applyFont="1" applyBorder="1" applyAlignment="1">
      <alignment horizontal="center" vertical="center"/>
    </xf>
    <xf numFmtId="0" fontId="43" fillId="0" borderId="22" xfId="0" applyFont="1" applyBorder="1" applyAlignment="1">
      <alignment/>
    </xf>
    <xf numFmtId="0" fontId="43" fillId="0" borderId="33" xfId="0" applyFont="1" applyBorder="1" applyAlignment="1">
      <alignment/>
    </xf>
    <xf numFmtId="0" fontId="43" fillId="0" borderId="24" xfId="0" applyFont="1" applyBorder="1" applyAlignment="1">
      <alignment/>
    </xf>
    <xf numFmtId="0" fontId="43" fillId="0" borderId="23" xfId="0" applyNumberFormat="1" applyFont="1" applyFill="1" applyBorder="1" applyAlignment="1">
      <alignment vertical="top"/>
    </xf>
    <xf numFmtId="0" fontId="43" fillId="0" borderId="23" xfId="0" applyNumberFormat="1" applyFont="1" applyFill="1" applyBorder="1" applyAlignment="1">
      <alignment vertical="center"/>
    </xf>
    <xf numFmtId="0" fontId="43" fillId="0" borderId="23" xfId="0" applyNumberFormat="1" applyFont="1" applyBorder="1" applyAlignment="1">
      <alignment vertical="center"/>
    </xf>
    <xf numFmtId="0" fontId="43" fillId="0" borderId="17" xfId="0" applyFont="1" applyBorder="1" applyAlignment="1">
      <alignment vertical="center"/>
    </xf>
    <xf numFmtId="0" fontId="43" fillId="0" borderId="21" xfId="0" applyFont="1" applyBorder="1" applyAlignment="1">
      <alignment vertical="center"/>
    </xf>
    <xf numFmtId="43" fontId="43" fillId="0" borderId="23" xfId="614" applyFont="1" applyFill="1" applyBorder="1" applyAlignment="1">
      <alignment horizontal="right" vertical="center"/>
    </xf>
    <xf numFmtId="43" fontId="43" fillId="0" borderId="21" xfId="614" applyFont="1" applyFill="1" applyBorder="1" applyAlignment="1">
      <alignment horizontal="right" vertical="center"/>
    </xf>
    <xf numFmtId="168" fontId="43" fillId="0" borderId="21" xfId="0" applyNumberFormat="1" applyFont="1" applyBorder="1" applyAlignment="1">
      <alignment horizontal="center" vertical="top"/>
    </xf>
    <xf numFmtId="2" fontId="43" fillId="0" borderId="21" xfId="0" applyNumberFormat="1" applyFont="1" applyBorder="1" applyAlignment="1">
      <alignment vertical="center"/>
    </xf>
    <xf numFmtId="2" fontId="43" fillId="0" borderId="17" xfId="0" applyNumberFormat="1" applyFont="1" applyBorder="1" applyAlignment="1">
      <alignment vertical="center"/>
    </xf>
    <xf numFmtId="2" fontId="43" fillId="0" borderId="23" xfId="0" applyNumberFormat="1" applyFont="1" applyBorder="1" applyAlignment="1" quotePrefix="1">
      <alignment horizontal="center" vertical="center"/>
    </xf>
    <xf numFmtId="2" fontId="43" fillId="0" borderId="25" xfId="0" applyNumberFormat="1" applyFont="1" applyBorder="1" applyAlignment="1" quotePrefix="1">
      <alignment horizontal="center" vertical="center"/>
    </xf>
    <xf numFmtId="2" fontId="43" fillId="0" borderId="26" xfId="0" applyNumberFormat="1" applyFont="1" applyBorder="1" applyAlignment="1">
      <alignment vertical="center"/>
    </xf>
    <xf numFmtId="2" fontId="43" fillId="0" borderId="27" xfId="0" applyNumberFormat="1" applyFont="1" applyBorder="1" applyAlignment="1">
      <alignment vertical="center"/>
    </xf>
    <xf numFmtId="168" fontId="43" fillId="0" borderId="32" xfId="0" applyNumberFormat="1" applyFont="1" applyFill="1" applyBorder="1" applyAlignment="1">
      <alignment horizontal="right" vertical="center"/>
    </xf>
    <xf numFmtId="2" fontId="43" fillId="0" borderId="21" xfId="0" applyNumberFormat="1" applyFont="1" applyFill="1" applyBorder="1" applyAlignment="1">
      <alignment horizontal="right" vertical="center"/>
    </xf>
    <xf numFmtId="0" fontId="43" fillId="0" borderId="0" xfId="0" applyFont="1" applyFill="1" applyAlignment="1">
      <alignment vertical="top" wrapText="1"/>
    </xf>
    <xf numFmtId="0" fontId="43" fillId="0" borderId="0" xfId="0" applyFont="1" applyFill="1" applyBorder="1" applyAlignment="1">
      <alignment vertical="top" wrapText="1"/>
    </xf>
    <xf numFmtId="0" fontId="12" fillId="0" borderId="0" xfId="0" applyFont="1" applyFill="1" applyBorder="1" applyAlignment="1">
      <alignment vertical="top" wrapText="1"/>
    </xf>
    <xf numFmtId="0" fontId="43" fillId="0" borderId="23" xfId="0" applyNumberFormat="1" applyFont="1" applyFill="1" applyBorder="1" applyAlignment="1">
      <alignment horizontal="left" vertical="center" wrapText="1"/>
    </xf>
    <xf numFmtId="0" fontId="43" fillId="0" borderId="0" xfId="0" applyNumberFormat="1" applyFont="1" applyFill="1" applyBorder="1" applyAlignment="1">
      <alignment horizontal="left" vertical="center" wrapText="1"/>
    </xf>
    <xf numFmtId="0" fontId="43" fillId="0" borderId="17" xfId="0" applyNumberFormat="1" applyFont="1" applyFill="1" applyBorder="1" applyAlignment="1">
      <alignment horizontal="left" vertical="center" wrapText="1"/>
    </xf>
    <xf numFmtId="0" fontId="43" fillId="0" borderId="0" xfId="0" applyFont="1" applyFill="1" applyAlignment="1">
      <alignment horizontal="left" vertical="top" wrapText="1"/>
    </xf>
    <xf numFmtId="0" fontId="0" fillId="0" borderId="0" xfId="0" applyNumberFormat="1" applyFont="1" applyAlignment="1">
      <alignment/>
    </xf>
    <xf numFmtId="2" fontId="0" fillId="0" borderId="0" xfId="0" applyNumberFormat="1" applyFont="1" applyAlignment="1">
      <alignment/>
    </xf>
    <xf numFmtId="0" fontId="0" fillId="0" borderId="0" xfId="0" applyFont="1" applyAlignment="1" quotePrefix="1">
      <alignment/>
    </xf>
    <xf numFmtId="0" fontId="45" fillId="0" borderId="29" xfId="0" applyNumberFormat="1" applyFont="1" applyFill="1" applyBorder="1" applyAlignment="1">
      <alignment vertical="center"/>
    </xf>
    <xf numFmtId="0" fontId="45" fillId="0" borderId="30" xfId="0" applyNumberFormat="1" applyFont="1" applyFill="1" applyBorder="1" applyAlignment="1">
      <alignment vertical="center"/>
    </xf>
    <xf numFmtId="0" fontId="45" fillId="0" borderId="30" xfId="0" applyFont="1" applyFill="1" applyBorder="1" applyAlignment="1">
      <alignment vertical="center"/>
    </xf>
    <xf numFmtId="168" fontId="45" fillId="0" borderId="32" xfId="0" applyNumberFormat="1" applyFont="1" applyFill="1" applyBorder="1" applyAlignment="1">
      <alignment horizontal="center" vertical="center"/>
    </xf>
    <xf numFmtId="0" fontId="43" fillId="0" borderId="23" xfId="0" applyNumberFormat="1" applyFont="1" applyFill="1" applyBorder="1" applyAlignment="1">
      <alignment horizontal="left" vertical="center"/>
    </xf>
    <xf numFmtId="2" fontId="5" fillId="0" borderId="0" xfId="1023" applyNumberFormat="1" applyFont="1" applyFill="1" applyBorder="1" applyAlignment="1">
      <alignment horizontal="right" wrapText="1"/>
      <protection/>
    </xf>
    <xf numFmtId="167" fontId="5" fillId="0" borderId="0" xfId="1023" applyNumberFormat="1" applyFont="1" applyBorder="1" applyAlignment="1">
      <alignment horizontal="right" vertical="top"/>
      <protection/>
    </xf>
    <xf numFmtId="2" fontId="5" fillId="0" borderId="0" xfId="0" applyNumberFormat="1" applyFont="1" applyFill="1" applyBorder="1" applyAlignment="1">
      <alignment horizontal="right" vertical="center"/>
    </xf>
    <xf numFmtId="0" fontId="43" fillId="0" borderId="0" xfId="0" applyNumberFormat="1" applyFont="1" applyFill="1" applyBorder="1" applyAlignment="1">
      <alignment vertical="center"/>
    </xf>
    <xf numFmtId="43" fontId="8" fillId="0" borderId="21" xfId="614" applyFont="1" applyBorder="1" applyAlignment="1">
      <alignment horizontal="right"/>
    </xf>
    <xf numFmtId="167" fontId="12" fillId="0" borderId="0" xfId="0" applyNumberFormat="1" applyFont="1" applyFill="1" applyBorder="1" applyAlignment="1">
      <alignment horizontal="right" wrapText="1"/>
    </xf>
    <xf numFmtId="167" fontId="12" fillId="0" borderId="0" xfId="0" applyNumberFormat="1" applyFont="1" applyFill="1" applyBorder="1" applyAlignment="1">
      <alignment horizontal="right" vertical="center" wrapText="1"/>
    </xf>
    <xf numFmtId="2" fontId="12" fillId="0" borderId="0" xfId="0" applyNumberFormat="1" applyFont="1" applyFill="1" applyBorder="1" applyAlignment="1">
      <alignment horizontal="right" vertical="center"/>
    </xf>
    <xf numFmtId="0" fontId="43" fillId="0" borderId="0" xfId="0" applyFont="1" applyFill="1" applyBorder="1" applyAlignment="1">
      <alignment horizontal="right" vertical="center"/>
    </xf>
    <xf numFmtId="168" fontId="43" fillId="0" borderId="0" xfId="0" applyNumberFormat="1" applyFont="1" applyFill="1" applyBorder="1" applyAlignment="1">
      <alignment horizontal="right" vertical="center"/>
    </xf>
    <xf numFmtId="2" fontId="43" fillId="0" borderId="0" xfId="0" applyNumberFormat="1" applyFont="1" applyFill="1" applyBorder="1" applyAlignment="1">
      <alignment horizontal="right" vertical="center"/>
    </xf>
    <xf numFmtId="167" fontId="45"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43" fontId="43" fillId="0" borderId="0" xfId="614" applyFont="1" applyFill="1" applyBorder="1" applyAlignment="1">
      <alignment horizontal="right" vertical="center"/>
    </xf>
    <xf numFmtId="2" fontId="12" fillId="0" borderId="0" xfId="0" applyNumberFormat="1" applyFont="1" applyFill="1" applyBorder="1" applyAlignment="1">
      <alignment vertical="top"/>
    </xf>
    <xf numFmtId="2" fontId="12" fillId="0" borderId="0" xfId="0" applyNumberFormat="1" applyFont="1" applyFill="1" applyBorder="1" applyAlignment="1">
      <alignment vertical="center"/>
    </xf>
    <xf numFmtId="2" fontId="12" fillId="0" borderId="0" xfId="0" applyNumberFormat="1" applyFont="1" applyFill="1" applyBorder="1" applyAlignment="1">
      <alignment horizontal="right" wrapText="1"/>
    </xf>
    <xf numFmtId="167" fontId="12" fillId="0" borderId="0" xfId="0" applyNumberFormat="1" applyFont="1" applyFill="1" applyBorder="1" applyAlignment="1">
      <alignment horizontal="right"/>
    </xf>
    <xf numFmtId="167" fontId="43" fillId="0" borderId="0" xfId="0" applyNumberFormat="1" applyFont="1" applyFill="1" applyBorder="1" applyAlignment="1">
      <alignment horizontal="right"/>
    </xf>
    <xf numFmtId="2" fontId="43" fillId="0" borderId="0" xfId="614" applyNumberFormat="1" applyFont="1" applyFill="1" applyBorder="1" applyAlignment="1" quotePrefix="1">
      <alignment horizontal="right" vertical="top"/>
    </xf>
    <xf numFmtId="2" fontId="5" fillId="0" borderId="23" xfId="0" applyNumberFormat="1" applyFont="1" applyFill="1" applyBorder="1" applyAlignment="1">
      <alignment horizontal="right" vertical="center"/>
    </xf>
    <xf numFmtId="0" fontId="5" fillId="0" borderId="23" xfId="1023" applyFont="1" applyBorder="1" applyAlignment="1">
      <alignment horizontal="right" vertical="center" wrapText="1"/>
      <protection/>
    </xf>
    <xf numFmtId="167" fontId="8" fillId="0" borderId="23" xfId="1023" applyNumberFormat="1" applyFont="1" applyBorder="1" applyAlignment="1">
      <alignment horizontal="right"/>
      <protection/>
    </xf>
    <xf numFmtId="167" fontId="8" fillId="61" borderId="23" xfId="1023" applyNumberFormat="1" applyFont="1" applyFill="1" applyBorder="1" applyAlignment="1">
      <alignment horizontal="right"/>
      <protection/>
    </xf>
    <xf numFmtId="167" fontId="8" fillId="0" borderId="23" xfId="1023" applyNumberFormat="1" applyFont="1" applyBorder="1" applyAlignment="1">
      <alignment horizontal="right" vertical="top"/>
      <protection/>
    </xf>
    <xf numFmtId="167" fontId="8" fillId="0" borderId="23" xfId="1023" applyNumberFormat="1" applyFont="1" applyBorder="1" applyAlignment="1">
      <alignment horizontal="right" vertical="center"/>
      <protection/>
    </xf>
    <xf numFmtId="167" fontId="8" fillId="0" borderId="23" xfId="1023" applyNumberFormat="1" applyFont="1" applyFill="1" applyBorder="1" applyAlignment="1">
      <alignment horizontal="right"/>
      <protection/>
    </xf>
    <xf numFmtId="43" fontId="8" fillId="0" borderId="23" xfId="614" applyFont="1" applyBorder="1" applyAlignment="1">
      <alignment horizontal="right"/>
    </xf>
    <xf numFmtId="169" fontId="9" fillId="0" borderId="0" xfId="1667" applyNumberFormat="1" applyFont="1" applyBorder="1" applyAlignment="1">
      <alignment/>
    </xf>
    <xf numFmtId="2" fontId="5" fillId="0" borderId="0" xfId="1023" applyNumberFormat="1" applyFont="1" applyFill="1" applyBorder="1" applyAlignment="1">
      <alignment horizontal="right" vertical="top"/>
      <protection/>
    </xf>
    <xf numFmtId="167" fontId="8" fillId="0" borderId="0" xfId="1023" applyNumberFormat="1" applyFont="1" applyBorder="1" applyAlignment="1">
      <alignment horizontal="right" vertical="center"/>
      <protection/>
    </xf>
    <xf numFmtId="167" fontId="9" fillId="0" borderId="0" xfId="614" applyNumberFormat="1" applyFont="1" applyBorder="1" applyAlignment="1">
      <alignment horizontal="right"/>
    </xf>
    <xf numFmtId="169" fontId="9" fillId="0" borderId="23" xfId="1667" applyNumberFormat="1" applyFont="1" applyBorder="1" applyAlignment="1">
      <alignment/>
    </xf>
    <xf numFmtId="2" fontId="5" fillId="0" borderId="23" xfId="1023" applyNumberFormat="1" applyFont="1" applyFill="1" applyBorder="1" applyAlignment="1">
      <alignment horizontal="right" wrapText="1"/>
      <protection/>
    </xf>
    <xf numFmtId="167" fontId="5" fillId="0" borderId="23" xfId="1023" applyNumberFormat="1" applyFont="1" applyBorder="1" applyAlignment="1">
      <alignment horizontal="right" vertical="top"/>
      <protection/>
    </xf>
    <xf numFmtId="167" fontId="9" fillId="0" borderId="23" xfId="614" applyNumberFormat="1" applyFont="1" applyBorder="1" applyAlignment="1">
      <alignment horizontal="right"/>
    </xf>
    <xf numFmtId="168" fontId="45" fillId="0" borderId="21" xfId="0" applyNumberFormat="1" applyFont="1" applyBorder="1" applyAlignment="1">
      <alignment horizontal="center" vertical="center"/>
    </xf>
    <xf numFmtId="0" fontId="43" fillId="0" borderId="23" xfId="0" applyNumberFormat="1" applyFont="1" applyFill="1" applyBorder="1" applyAlignment="1">
      <alignment horizontal="right" vertical="top" wrapText="1"/>
    </xf>
    <xf numFmtId="0" fontId="12" fillId="0" borderId="23" xfId="0" applyFont="1" applyBorder="1" applyAlignment="1">
      <alignment/>
    </xf>
    <xf numFmtId="2" fontId="12" fillId="0" borderId="21" xfId="0" applyNumberFormat="1" applyFont="1" applyFill="1" applyBorder="1" applyAlignment="1">
      <alignment horizontal="right"/>
    </xf>
    <xf numFmtId="2" fontId="12" fillId="0" borderId="21" xfId="0" applyNumberFormat="1" applyFont="1" applyFill="1" applyBorder="1" applyAlignment="1">
      <alignment horizontal="right" wrapText="1"/>
    </xf>
    <xf numFmtId="2" fontId="12" fillId="0" borderId="26" xfId="0" applyNumberFormat="1" applyFont="1" applyFill="1" applyBorder="1" applyAlignment="1">
      <alignment horizontal="left" vertical="center"/>
    </xf>
    <xf numFmtId="2" fontId="43" fillId="0" borderId="0" xfId="0" applyNumberFormat="1" applyFont="1" applyBorder="1" applyAlignment="1">
      <alignment horizontal="justify" vertical="top"/>
    </xf>
    <xf numFmtId="168" fontId="43" fillId="0" borderId="0" xfId="0" applyNumberFormat="1" applyFont="1" applyBorder="1" applyAlignment="1">
      <alignment horizontal="justify" vertical="top"/>
    </xf>
    <xf numFmtId="167" fontId="43" fillId="55" borderId="0" xfId="0" applyNumberFormat="1" applyFont="1" applyFill="1" applyBorder="1" applyAlignment="1">
      <alignment horizontal="justify" vertical="top"/>
    </xf>
    <xf numFmtId="0" fontId="12" fillId="0" borderId="0" xfId="0" applyFont="1" applyFill="1" applyBorder="1" applyAlignment="1">
      <alignment horizontal="justify" vertical="top"/>
    </xf>
    <xf numFmtId="0" fontId="43" fillId="0" borderId="0" xfId="0" applyFont="1" applyFill="1" applyBorder="1" applyAlignment="1">
      <alignment horizontal="justify" vertical="top"/>
    </xf>
    <xf numFmtId="168" fontId="43" fillId="0" borderId="0" xfId="0" applyNumberFormat="1" applyFont="1" applyFill="1" applyBorder="1" applyAlignment="1">
      <alignment horizontal="justify" vertical="top"/>
    </xf>
    <xf numFmtId="167" fontId="43" fillId="0" borderId="0" xfId="0" applyNumberFormat="1" applyFont="1" applyFill="1" applyBorder="1" applyAlignment="1">
      <alignment horizontal="justify" vertical="top"/>
    </xf>
    <xf numFmtId="2" fontId="43" fillId="0" borderId="0" xfId="0" applyNumberFormat="1" applyFont="1" applyBorder="1" applyAlignment="1" quotePrefix="1">
      <alignment horizontal="justify" vertical="top"/>
    </xf>
    <xf numFmtId="2" fontId="12" fillId="0" borderId="0" xfId="0" applyNumberFormat="1" applyFont="1" applyBorder="1" applyAlignment="1">
      <alignment vertical="center"/>
    </xf>
    <xf numFmtId="2" fontId="12" fillId="0" borderId="0" xfId="0" applyNumberFormat="1" applyFont="1" applyFill="1" applyBorder="1" applyAlignment="1">
      <alignment/>
    </xf>
    <xf numFmtId="2" fontId="12" fillId="0" borderId="0" xfId="0" applyNumberFormat="1" applyFont="1" applyFill="1" applyBorder="1" applyAlignment="1">
      <alignment horizontal="left" vertical="center"/>
    </xf>
    <xf numFmtId="167" fontId="8" fillId="0" borderId="0" xfId="1023" applyNumberFormat="1" applyFont="1" applyBorder="1" applyAlignment="1">
      <alignment horizontal="right"/>
      <protection/>
    </xf>
    <xf numFmtId="167" fontId="8" fillId="61" borderId="0" xfId="1023" applyNumberFormat="1" applyFont="1" applyFill="1" applyBorder="1" applyAlignment="1">
      <alignment horizontal="right"/>
      <protection/>
    </xf>
    <xf numFmtId="167" fontId="8" fillId="0" borderId="0" xfId="1023" applyNumberFormat="1" applyFont="1" applyBorder="1" applyAlignment="1">
      <alignment horizontal="right" vertical="top"/>
      <protection/>
    </xf>
    <xf numFmtId="167" fontId="8" fillId="0" borderId="0" xfId="1023" applyNumberFormat="1" applyFont="1" applyFill="1" applyBorder="1" applyAlignment="1">
      <alignment horizontal="right"/>
      <protection/>
    </xf>
    <xf numFmtId="43" fontId="8" fillId="0" borderId="0" xfId="614" applyFont="1" applyBorder="1" applyAlignment="1">
      <alignment horizontal="right"/>
    </xf>
    <xf numFmtId="43" fontId="8" fillId="0" borderId="21" xfId="614" applyFont="1" applyBorder="1" applyAlignment="1">
      <alignment horizontal="right" vertical="center"/>
    </xf>
    <xf numFmtId="0" fontId="43" fillId="0" borderId="0" xfId="0" applyFont="1" applyFill="1" applyBorder="1" applyAlignment="1">
      <alignment horizontal="right" vertical="top"/>
    </xf>
    <xf numFmtId="168" fontId="43" fillId="0" borderId="21" xfId="0" applyNumberFormat="1" applyFont="1" applyFill="1" applyBorder="1" applyAlignment="1">
      <alignment horizontal="center" vertical="center"/>
    </xf>
    <xf numFmtId="168" fontId="12" fillId="0" borderId="23" xfId="0" applyNumberFormat="1" applyFont="1" applyBorder="1" applyAlignment="1">
      <alignment horizontal="right"/>
    </xf>
    <xf numFmtId="43" fontId="43" fillId="0" borderId="23" xfId="614" applyFont="1" applyBorder="1" applyAlignment="1">
      <alignment horizontal="center" vertical="center"/>
    </xf>
    <xf numFmtId="43" fontId="43" fillId="0" borderId="28" xfId="614" applyFont="1" applyFill="1" applyBorder="1" applyAlignment="1">
      <alignment horizontal="right" vertical="center"/>
    </xf>
    <xf numFmtId="2" fontId="5" fillId="0" borderId="24" xfId="1023" applyNumberFormat="1" applyFont="1" applyFill="1" applyBorder="1" applyAlignment="1">
      <alignment horizontal="right"/>
      <protection/>
    </xf>
    <xf numFmtId="0" fontId="5" fillId="0" borderId="17" xfId="1023" applyFont="1" applyBorder="1" applyAlignment="1">
      <alignment horizontal="right" vertical="center" wrapText="1"/>
      <protection/>
    </xf>
    <xf numFmtId="167" fontId="8" fillId="0" borderId="17" xfId="1023" applyNumberFormat="1" applyFont="1" applyBorder="1" applyAlignment="1">
      <alignment horizontal="right"/>
      <protection/>
    </xf>
    <xf numFmtId="43" fontId="8" fillId="0" borderId="17" xfId="614" applyFont="1" applyBorder="1" applyAlignment="1">
      <alignment horizontal="right" vertical="center"/>
    </xf>
    <xf numFmtId="167" fontId="8" fillId="0" borderId="17" xfId="1023" applyNumberFormat="1" applyFont="1" applyFill="1" applyBorder="1" applyAlignment="1">
      <alignment horizontal="right"/>
      <protection/>
    </xf>
    <xf numFmtId="43" fontId="8" fillId="0" borderId="17" xfId="614" applyFont="1" applyBorder="1" applyAlignment="1">
      <alignment horizontal="right"/>
    </xf>
    <xf numFmtId="0" fontId="8" fillId="0" borderId="21" xfId="1023" applyFont="1" applyBorder="1" applyAlignment="1" quotePrefix="1">
      <alignment/>
      <protection/>
    </xf>
    <xf numFmtId="0" fontId="8" fillId="0" borderId="21" xfId="1023" applyFont="1" applyBorder="1" applyAlignment="1">
      <alignment/>
      <protection/>
    </xf>
    <xf numFmtId="167" fontId="9" fillId="0" borderId="24" xfId="618" applyNumberFormat="1" applyFont="1" applyBorder="1" applyAlignment="1">
      <alignment horizontal="right"/>
    </xf>
    <xf numFmtId="167" fontId="8" fillId="0" borderId="21" xfId="1023" applyNumberFormat="1" applyFont="1" applyBorder="1" applyAlignment="1" quotePrefix="1">
      <alignment/>
      <protection/>
    </xf>
    <xf numFmtId="167" fontId="8" fillId="0" borderId="21" xfId="1023" applyNumberFormat="1" applyFont="1" applyBorder="1" applyAlignment="1">
      <alignment/>
      <protection/>
    </xf>
    <xf numFmtId="168" fontId="12" fillId="0" borderId="23" xfId="0" applyNumberFormat="1" applyFont="1" applyBorder="1" applyAlignment="1">
      <alignment horizontal="right" wrapText="1"/>
    </xf>
    <xf numFmtId="2" fontId="5" fillId="0" borderId="24" xfId="1023" applyNumberFormat="1" applyFont="1" applyFill="1" applyBorder="1" applyAlignment="1">
      <alignment horizontal="right" wrapText="1"/>
      <protection/>
    </xf>
    <xf numFmtId="167" fontId="8" fillId="0" borderId="17" xfId="1023" applyNumberFormat="1" applyFont="1" applyFill="1" applyBorder="1" applyAlignment="1">
      <alignment horizontal="right" vertical="center"/>
      <protection/>
    </xf>
    <xf numFmtId="0" fontId="8" fillId="0" borderId="21" xfId="1023" applyFont="1" applyFill="1" applyBorder="1" applyAlignment="1">
      <alignment/>
      <protection/>
    </xf>
    <xf numFmtId="2" fontId="43" fillId="0" borderId="28" xfId="0" applyNumberFormat="1" applyFont="1" applyFill="1" applyBorder="1" applyAlignment="1">
      <alignment horizontal="right" vertical="center"/>
    </xf>
    <xf numFmtId="2" fontId="43" fillId="0" borderId="24" xfId="614" applyNumberFormat="1" applyFont="1" applyFill="1" applyBorder="1" applyAlignment="1">
      <alignment horizontal="right" vertical="center"/>
    </xf>
    <xf numFmtId="2" fontId="43" fillId="0" borderId="24" xfId="0" applyNumberFormat="1" applyFont="1" applyFill="1" applyBorder="1" applyAlignment="1">
      <alignment horizontal="right" vertical="center"/>
    </xf>
    <xf numFmtId="2" fontId="43" fillId="0" borderId="28" xfId="614" applyNumberFormat="1" applyFont="1" applyFill="1" applyBorder="1" applyAlignment="1">
      <alignment horizontal="right" vertical="center"/>
    </xf>
    <xf numFmtId="2" fontId="43" fillId="0" borderId="29" xfId="0" applyNumberFormat="1" applyFont="1" applyFill="1" applyBorder="1" applyAlignment="1">
      <alignment horizontal="right" vertical="center"/>
    </xf>
    <xf numFmtId="2" fontId="43" fillId="0" borderId="32" xfId="0" applyNumberFormat="1" applyFont="1" applyFill="1" applyBorder="1" applyAlignment="1">
      <alignment horizontal="right" vertical="center"/>
    </xf>
    <xf numFmtId="2" fontId="43" fillId="0" borderId="21" xfId="614" applyNumberFormat="1" applyFont="1" applyFill="1" applyBorder="1" applyAlignment="1">
      <alignment horizontal="right" vertical="center"/>
    </xf>
    <xf numFmtId="2" fontId="43" fillId="0" borderId="23" xfId="614" applyNumberFormat="1" applyFont="1" applyFill="1" applyBorder="1" applyAlignment="1">
      <alignment horizontal="right" vertical="center"/>
    </xf>
    <xf numFmtId="2" fontId="45" fillId="0" borderId="29" xfId="0" applyNumberFormat="1" applyFont="1" applyFill="1" applyBorder="1" applyAlignment="1">
      <alignment horizontal="right" vertical="center"/>
    </xf>
    <xf numFmtId="2" fontId="43" fillId="0" borderId="23" xfId="614" applyNumberFormat="1" applyFont="1" applyFill="1" applyBorder="1" applyAlignment="1">
      <alignment horizontal="right"/>
    </xf>
    <xf numFmtId="2" fontId="43" fillId="0" borderId="23" xfId="0" applyNumberFormat="1" applyFont="1" applyFill="1" applyBorder="1" applyAlignment="1">
      <alignment horizontal="right"/>
    </xf>
    <xf numFmtId="2" fontId="43" fillId="0" borderId="21" xfId="0" applyNumberFormat="1" applyFont="1" applyFill="1" applyBorder="1" applyAlignment="1">
      <alignment horizontal="right"/>
    </xf>
    <xf numFmtId="2" fontId="45" fillId="0" borderId="23" xfId="614" applyNumberFormat="1" applyFont="1" applyFill="1" applyBorder="1" applyAlignment="1">
      <alignment horizontal="right" vertical="center"/>
    </xf>
    <xf numFmtId="2" fontId="43" fillId="0" borderId="23" xfId="614" applyNumberFormat="1" applyFont="1" applyFill="1" applyBorder="1" applyAlignment="1" quotePrefix="1">
      <alignment horizontal="right" vertical="top"/>
    </xf>
    <xf numFmtId="2" fontId="43" fillId="0" borderId="21" xfId="614" applyNumberFormat="1" applyFont="1" applyFill="1" applyBorder="1" applyAlignment="1" quotePrefix="1">
      <alignment horizontal="right" vertical="top"/>
    </xf>
    <xf numFmtId="2" fontId="43" fillId="0" borderId="21" xfId="614" applyNumberFormat="1" applyFont="1" applyBorder="1" applyAlignment="1">
      <alignment horizontal="right" vertical="center"/>
    </xf>
    <xf numFmtId="2" fontId="43" fillId="0" borderId="29" xfId="614" applyNumberFormat="1" applyFont="1" applyBorder="1" applyAlignment="1">
      <alignment horizontal="right" vertical="center"/>
    </xf>
    <xf numFmtId="2" fontId="43" fillId="0" borderId="23" xfId="614" applyNumberFormat="1" applyFont="1" applyBorder="1" applyAlignment="1">
      <alignment horizontal="right"/>
    </xf>
    <xf numFmtId="2" fontId="45" fillId="0" borderId="29" xfId="614" applyNumberFormat="1" applyFont="1" applyFill="1" applyBorder="1" applyAlignment="1">
      <alignment horizontal="right" vertical="center"/>
    </xf>
    <xf numFmtId="2" fontId="43" fillId="0" borderId="23" xfId="614" applyNumberFormat="1" applyFont="1" applyBorder="1" applyAlignment="1">
      <alignment horizontal="right" vertical="center"/>
    </xf>
    <xf numFmtId="2" fontId="45" fillId="0" borderId="23" xfId="614" applyNumberFormat="1" applyFont="1" applyBorder="1" applyAlignment="1">
      <alignment horizontal="right" vertical="center"/>
    </xf>
    <xf numFmtId="2" fontId="43" fillId="0" borderId="23" xfId="614" applyNumberFormat="1" applyFont="1" applyBorder="1" applyAlignment="1">
      <alignment horizontal="right" vertical="top"/>
    </xf>
    <xf numFmtId="43" fontId="43" fillId="0" borderId="21" xfId="614" applyFont="1" applyBorder="1" applyAlignment="1">
      <alignment horizontal="right" vertical="center"/>
    </xf>
    <xf numFmtId="43" fontId="43" fillId="0" borderId="21" xfId="614" applyFont="1" applyBorder="1" applyAlignment="1">
      <alignment vertical="center"/>
    </xf>
    <xf numFmtId="43" fontId="43" fillId="0" borderId="23" xfId="614" applyFont="1" applyFill="1" applyBorder="1" applyAlignment="1">
      <alignment vertical="center"/>
    </xf>
    <xf numFmtId="43" fontId="43" fillId="0" borderId="21" xfId="614" applyFont="1" applyFill="1" applyBorder="1" applyAlignment="1">
      <alignment vertical="center"/>
    </xf>
    <xf numFmtId="2" fontId="12" fillId="0" borderId="24" xfId="0" applyNumberFormat="1" applyFont="1" applyFill="1" applyBorder="1" applyAlignment="1">
      <alignment horizontal="right" wrapText="1"/>
    </xf>
    <xf numFmtId="167" fontId="12" fillId="0" borderId="21" xfId="0" applyNumberFormat="1" applyFont="1" applyFill="1" applyBorder="1" applyAlignment="1">
      <alignment horizontal="right" vertical="center" wrapText="1"/>
    </xf>
    <xf numFmtId="2" fontId="12" fillId="0" borderId="21" xfId="0" applyNumberFormat="1" applyFont="1" applyFill="1" applyBorder="1" applyAlignment="1">
      <alignment horizontal="right" vertical="center" wrapText="1"/>
    </xf>
    <xf numFmtId="168" fontId="43" fillId="0" borderId="32" xfId="0" applyNumberFormat="1" applyFont="1" applyFill="1" applyBorder="1" applyAlignment="1">
      <alignment horizontal="right" vertical="center" wrapText="1"/>
    </xf>
    <xf numFmtId="2" fontId="43" fillId="0" borderId="21" xfId="0" applyNumberFormat="1" applyFont="1" applyFill="1" applyBorder="1" applyAlignment="1">
      <alignment horizontal="right" vertical="center" wrapText="1"/>
    </xf>
    <xf numFmtId="171" fontId="46" fillId="0" borderId="0" xfId="1598" applyNumberFormat="1" applyFont="1" applyAlignment="1" quotePrefix="1">
      <alignment horizontal="left" vertical="center" wrapText="1" indent="2"/>
      <protection/>
    </xf>
    <xf numFmtId="167" fontId="8" fillId="0" borderId="17" xfId="1023" applyNumberFormat="1" applyFont="1" applyBorder="1" applyAlignment="1" quotePrefix="1">
      <alignment/>
      <protection/>
    </xf>
    <xf numFmtId="167" fontId="8" fillId="0" borderId="21" xfId="1023" applyNumberFormat="1" applyFont="1" applyBorder="1" applyAlignment="1" quotePrefix="1">
      <alignment vertical="center"/>
      <protection/>
    </xf>
    <xf numFmtId="0" fontId="43" fillId="0" borderId="0" xfId="0" applyFont="1" applyAlignment="1">
      <alignment/>
    </xf>
    <xf numFmtId="167" fontId="43" fillId="0" borderId="0" xfId="0" applyNumberFormat="1" applyFont="1" applyBorder="1" applyAlignment="1">
      <alignment/>
    </xf>
    <xf numFmtId="168" fontId="43" fillId="0" borderId="0" xfId="0" applyNumberFormat="1" applyFont="1" applyAlignment="1">
      <alignment horizontal="center"/>
    </xf>
    <xf numFmtId="2" fontId="43" fillId="0" borderId="0" xfId="0" applyNumberFormat="1" applyFont="1" applyFill="1" applyAlignment="1">
      <alignment horizontal="center"/>
    </xf>
    <xf numFmtId="0" fontId="43" fillId="0" borderId="0" xfId="0" applyFont="1" applyAlignment="1">
      <alignment/>
    </xf>
    <xf numFmtId="0" fontId="12" fillId="0" borderId="0" xfId="1061" applyFont="1" applyFill="1" applyAlignment="1">
      <alignment horizontal="right" vertical="top"/>
      <protection/>
    </xf>
    <xf numFmtId="0" fontId="43" fillId="0" borderId="0" xfId="0" applyFont="1" applyBorder="1" applyAlignment="1">
      <alignment/>
    </xf>
    <xf numFmtId="0" fontId="12" fillId="0" borderId="26" xfId="1061" applyFont="1" applyFill="1" applyBorder="1" applyAlignment="1">
      <alignment horizontal="right" vertical="top"/>
      <protection/>
    </xf>
    <xf numFmtId="2" fontId="43" fillId="0" borderId="28" xfId="0" applyNumberFormat="1" applyFont="1" applyFill="1" applyBorder="1" applyAlignment="1">
      <alignment horizontal="right" vertical="center" wrapText="1"/>
    </xf>
    <xf numFmtId="167" fontId="43" fillId="0" borderId="21" xfId="0" applyNumberFormat="1" applyFont="1" applyFill="1" applyBorder="1" applyAlignment="1">
      <alignment horizontal="right" vertical="center" wrapText="1"/>
    </xf>
    <xf numFmtId="167" fontId="43" fillId="0" borderId="28" xfId="0" applyNumberFormat="1" applyFont="1" applyFill="1" applyBorder="1" applyAlignment="1">
      <alignment horizontal="right" vertical="center" wrapText="1"/>
    </xf>
    <xf numFmtId="167" fontId="43" fillId="0" borderId="32" xfId="0" applyNumberFormat="1" applyFont="1" applyFill="1" applyBorder="1" applyAlignment="1">
      <alignment horizontal="right" vertical="center" wrapText="1"/>
    </xf>
    <xf numFmtId="167" fontId="45" fillId="0" borderId="32" xfId="0" applyNumberFormat="1" applyFont="1" applyFill="1" applyBorder="1" applyAlignment="1">
      <alignment horizontal="right" vertical="center" wrapText="1"/>
    </xf>
    <xf numFmtId="0" fontId="45" fillId="0" borderId="0" xfId="0" applyFont="1" applyAlignment="1">
      <alignment/>
    </xf>
    <xf numFmtId="43" fontId="43" fillId="0" borderId="21" xfId="618" applyFont="1" applyFill="1" applyBorder="1" applyAlignment="1">
      <alignment horizontal="right" vertical="center" wrapText="1"/>
    </xf>
    <xf numFmtId="167" fontId="43" fillId="0" borderId="21" xfId="0" applyNumberFormat="1" applyFont="1" applyFill="1" applyBorder="1" applyAlignment="1">
      <alignment horizontal="right" vertical="center"/>
    </xf>
    <xf numFmtId="0" fontId="43" fillId="0" borderId="0" xfId="0" applyFont="1" applyAlignment="1">
      <alignment horizontal="center"/>
    </xf>
    <xf numFmtId="2" fontId="43" fillId="0" borderId="33" xfId="0" applyNumberFormat="1" applyFont="1" applyBorder="1" applyAlignment="1" quotePrefix="1">
      <alignment vertical="center"/>
    </xf>
    <xf numFmtId="2" fontId="43" fillId="0" borderId="0" xfId="0" applyNumberFormat="1" applyFont="1" applyBorder="1" applyAlignment="1" quotePrefix="1">
      <alignment vertical="center"/>
    </xf>
    <xf numFmtId="0" fontId="43" fillId="0" borderId="0" xfId="0" applyFont="1" applyFill="1" applyAlignment="1">
      <alignment horizontal="justify"/>
    </xf>
    <xf numFmtId="0" fontId="43" fillId="0" borderId="0" xfId="0" applyFont="1" applyBorder="1" applyAlignment="1">
      <alignment horizontal="justify" vertical="top" wrapText="1"/>
    </xf>
    <xf numFmtId="169" fontId="44" fillId="0" borderId="0" xfId="1666" applyNumberFormat="1" applyFont="1" applyBorder="1" applyAlignment="1">
      <alignment horizontal="center" vertical="top" wrapText="1"/>
    </xf>
    <xf numFmtId="0" fontId="43" fillId="0" borderId="0" xfId="0" applyFont="1" applyAlignment="1">
      <alignment horizontal="center" vertical="top" wrapText="1"/>
    </xf>
    <xf numFmtId="0" fontId="12" fillId="0" borderId="0" xfId="0" applyNumberFormat="1" applyFont="1" applyFill="1" applyBorder="1" applyAlignment="1">
      <alignment vertical="top" wrapText="1"/>
    </xf>
    <xf numFmtId="169" fontId="43" fillId="0" borderId="0" xfId="0" applyNumberFormat="1" applyFont="1" applyAlignment="1">
      <alignment horizontal="center"/>
    </xf>
    <xf numFmtId="167" fontId="43" fillId="0" borderId="0" xfId="0" applyNumberFormat="1" applyFont="1" applyAlignment="1">
      <alignment horizontal="center"/>
    </xf>
    <xf numFmtId="0" fontId="0" fillId="0" borderId="29" xfId="1023" applyFont="1" applyBorder="1" applyAlignment="1">
      <alignment/>
      <protection/>
    </xf>
    <xf numFmtId="0" fontId="0" fillId="0" borderId="30" xfId="1023" applyFont="1" applyBorder="1" applyAlignment="1">
      <alignment/>
      <protection/>
    </xf>
    <xf numFmtId="0" fontId="0" fillId="0" borderId="33" xfId="1023" applyFont="1" applyBorder="1" applyAlignment="1">
      <alignment/>
      <protection/>
    </xf>
    <xf numFmtId="0" fontId="0" fillId="0" borderId="23" xfId="1023" applyFont="1" applyBorder="1" applyAlignment="1">
      <alignment/>
      <protection/>
    </xf>
    <xf numFmtId="0" fontId="0" fillId="0" borderId="0" xfId="1023" applyFont="1" applyBorder="1" applyAlignment="1">
      <alignment/>
      <protection/>
    </xf>
    <xf numFmtId="0" fontId="0" fillId="0" borderId="28" xfId="1023" applyFont="1" applyBorder="1" applyAlignment="1">
      <alignment/>
      <protection/>
    </xf>
    <xf numFmtId="0" fontId="0" fillId="0" borderId="21" xfId="1023" applyFont="1" applyBorder="1" applyAlignment="1">
      <alignment/>
      <protection/>
    </xf>
    <xf numFmtId="0" fontId="8" fillId="0" borderId="0" xfId="1023" applyFont="1" applyAlignment="1">
      <alignment/>
      <protection/>
    </xf>
    <xf numFmtId="169" fontId="47" fillId="0" borderId="0" xfId="1667" applyNumberFormat="1" applyFont="1" applyAlignment="1">
      <alignment horizontal="center"/>
    </xf>
    <xf numFmtId="2" fontId="9" fillId="0" borderId="0" xfId="1023" applyNumberFormat="1" applyFont="1" applyFill="1" applyBorder="1" applyAlignment="1">
      <alignment/>
      <protection/>
    </xf>
    <xf numFmtId="2" fontId="9" fillId="0" borderId="0" xfId="1023" applyNumberFormat="1" applyFont="1" applyBorder="1" applyAlignment="1">
      <alignment/>
      <protection/>
    </xf>
    <xf numFmtId="0" fontId="8" fillId="0" borderId="26" xfId="1023" applyFont="1" applyBorder="1" applyAlignment="1">
      <alignment/>
      <protection/>
    </xf>
    <xf numFmtId="169" fontId="47" fillId="0" borderId="26" xfId="1667" applyNumberFormat="1" applyFont="1" applyBorder="1" applyAlignment="1">
      <alignment horizontal="center"/>
    </xf>
    <xf numFmtId="0" fontId="9" fillId="0" borderId="26" xfId="1023" applyFont="1" applyBorder="1" applyAlignment="1">
      <alignment horizontal="right"/>
      <protection/>
    </xf>
    <xf numFmtId="169" fontId="47" fillId="0" borderId="0" xfId="1667" applyNumberFormat="1" applyFont="1" applyBorder="1" applyAlignment="1">
      <alignment horizontal="center"/>
    </xf>
    <xf numFmtId="0" fontId="8" fillId="0" borderId="29" xfId="1023" applyFont="1" applyBorder="1" applyAlignment="1">
      <alignment/>
      <protection/>
    </xf>
    <xf numFmtId="0" fontId="8" fillId="0" borderId="30" xfId="1023" applyFont="1" applyBorder="1" applyAlignment="1">
      <alignment/>
      <protection/>
    </xf>
    <xf numFmtId="0" fontId="9" fillId="0" borderId="22" xfId="1023" applyFont="1" applyBorder="1" applyAlignment="1">
      <alignment/>
      <protection/>
    </xf>
    <xf numFmtId="0" fontId="8" fillId="0" borderId="23" xfId="1023" applyFont="1" applyBorder="1" applyAlignment="1">
      <alignment/>
      <protection/>
    </xf>
    <xf numFmtId="167" fontId="8" fillId="0" borderId="34" xfId="1023" applyNumberFormat="1" applyFont="1" applyBorder="1" applyAlignment="1">
      <alignment horizontal="center"/>
      <protection/>
    </xf>
    <xf numFmtId="167" fontId="8" fillId="0" borderId="24" xfId="1023" applyNumberFormat="1" applyFont="1" applyBorder="1" applyAlignment="1">
      <alignment horizontal="center"/>
      <protection/>
    </xf>
    <xf numFmtId="167" fontId="8" fillId="0" borderId="22" xfId="1023" applyNumberFormat="1" applyFont="1" applyBorder="1" applyAlignment="1">
      <alignment horizontal="center"/>
      <protection/>
    </xf>
    <xf numFmtId="167" fontId="8" fillId="0" borderId="23" xfId="1023" applyNumberFormat="1" applyFont="1" applyBorder="1" applyAlignment="1">
      <alignment horizontal="center"/>
      <protection/>
    </xf>
    <xf numFmtId="167" fontId="8" fillId="0" borderId="0" xfId="1023" applyNumberFormat="1" applyFont="1" applyBorder="1" applyAlignment="1">
      <alignment horizontal="center"/>
      <protection/>
    </xf>
    <xf numFmtId="170" fontId="9" fillId="0" borderId="23" xfId="1023" applyNumberFormat="1" applyFont="1" applyBorder="1" applyAlignment="1">
      <alignment horizontal="left"/>
      <protection/>
    </xf>
    <xf numFmtId="0" fontId="9" fillId="0" borderId="17" xfId="1023" applyFont="1" applyBorder="1" applyAlignment="1">
      <alignment/>
      <protection/>
    </xf>
    <xf numFmtId="167" fontId="8" fillId="0" borderId="17" xfId="1023" applyNumberFormat="1" applyFont="1" applyBorder="1" applyAlignment="1">
      <alignment horizontal="center"/>
      <protection/>
    </xf>
    <xf numFmtId="167" fontId="8" fillId="0" borderId="21" xfId="1023" applyNumberFormat="1" applyFont="1" applyBorder="1" applyAlignment="1">
      <alignment horizontal="center"/>
      <protection/>
    </xf>
    <xf numFmtId="0" fontId="9" fillId="0" borderId="17" xfId="1023" applyFont="1" applyBorder="1" applyAlignment="1">
      <alignment horizontal="left"/>
      <protection/>
    </xf>
    <xf numFmtId="167" fontId="9" fillId="0" borderId="32" xfId="0" applyNumberFormat="1" applyFont="1" applyBorder="1" applyAlignment="1">
      <alignment horizontal="right"/>
    </xf>
    <xf numFmtId="167" fontId="9" fillId="0" borderId="31" xfId="0" applyNumberFormat="1" applyFont="1" applyBorder="1" applyAlignment="1">
      <alignment horizontal="right"/>
    </xf>
    <xf numFmtId="167" fontId="9" fillId="0" borderId="23" xfId="0" applyNumberFormat="1" applyFont="1" applyBorder="1" applyAlignment="1">
      <alignment horizontal="right"/>
    </xf>
    <xf numFmtId="167" fontId="9" fillId="0" borderId="0" xfId="0" applyNumberFormat="1" applyFont="1" applyBorder="1" applyAlignment="1">
      <alignment horizontal="right"/>
    </xf>
    <xf numFmtId="0" fontId="9" fillId="0" borderId="0" xfId="1023" applyFont="1" applyBorder="1" applyAlignment="1">
      <alignment horizontal="left"/>
      <protection/>
    </xf>
    <xf numFmtId="0" fontId="8" fillId="0" borderId="23" xfId="1023" applyFont="1" applyBorder="1" applyAlignment="1">
      <alignment vertical="top"/>
      <protection/>
    </xf>
    <xf numFmtId="0" fontId="8" fillId="0" borderId="21" xfId="1023" applyFont="1" applyBorder="1" applyAlignment="1">
      <alignment vertical="top"/>
      <protection/>
    </xf>
    <xf numFmtId="43" fontId="8" fillId="0" borderId="0" xfId="614" applyFont="1" applyBorder="1" applyAlignment="1">
      <alignment horizontal="right" vertical="top"/>
    </xf>
    <xf numFmtId="43" fontId="8" fillId="0" borderId="23" xfId="614" applyFont="1" applyBorder="1" applyAlignment="1">
      <alignment horizontal="right" vertical="top"/>
    </xf>
    <xf numFmtId="43" fontId="8" fillId="0" borderId="28" xfId="614" applyFont="1" applyBorder="1" applyAlignment="1">
      <alignment horizontal="right" vertical="top"/>
    </xf>
    <xf numFmtId="43" fontId="8" fillId="0" borderId="27" xfId="614" applyFont="1" applyBorder="1" applyAlignment="1">
      <alignment horizontal="right" vertical="top"/>
    </xf>
    <xf numFmtId="167" fontId="8" fillId="0" borderId="27" xfId="1023" applyNumberFormat="1" applyFont="1" applyBorder="1" applyAlignment="1">
      <alignment horizontal="right"/>
      <protection/>
    </xf>
    <xf numFmtId="167" fontId="8" fillId="0" borderId="28" xfId="1023" applyNumberFormat="1" applyFont="1" applyBorder="1" applyAlignment="1">
      <alignment horizontal="right"/>
      <protection/>
    </xf>
    <xf numFmtId="167" fontId="8" fillId="0" borderId="26" xfId="1023" applyNumberFormat="1" applyFont="1" applyBorder="1" applyAlignment="1">
      <alignment horizontal="right"/>
      <protection/>
    </xf>
    <xf numFmtId="0" fontId="9" fillId="0" borderId="32" xfId="1023" applyFont="1" applyBorder="1" applyAlignment="1">
      <alignment/>
      <protection/>
    </xf>
    <xf numFmtId="43" fontId="8" fillId="0" borderId="0" xfId="614" applyFont="1" applyAlignment="1">
      <alignment/>
    </xf>
    <xf numFmtId="167" fontId="8" fillId="0" borderId="0" xfId="1023" applyNumberFormat="1" applyFont="1" applyBorder="1" applyAlignment="1">
      <alignment/>
      <protection/>
    </xf>
    <xf numFmtId="43" fontId="8" fillId="0" borderId="26" xfId="614" applyFont="1" applyBorder="1" applyAlignment="1">
      <alignment horizontal="right" vertical="top"/>
    </xf>
    <xf numFmtId="167" fontId="8" fillId="0" borderId="0" xfId="1023" applyNumberFormat="1" applyFont="1" applyAlignment="1">
      <alignment/>
      <protection/>
    </xf>
    <xf numFmtId="2" fontId="8" fillId="0" borderId="0" xfId="1023" applyNumberFormat="1" applyFont="1" applyAlignment="1">
      <alignment/>
      <protection/>
    </xf>
    <xf numFmtId="0" fontId="8" fillId="0" borderId="0" xfId="1023" applyFont="1" applyAlignment="1">
      <alignment vertical="top"/>
      <protection/>
    </xf>
    <xf numFmtId="167" fontId="8" fillId="0" borderId="17" xfId="1023" applyNumberFormat="1" applyFont="1" applyBorder="1" applyAlignment="1">
      <alignment horizontal="right" vertical="center"/>
      <protection/>
    </xf>
    <xf numFmtId="167" fontId="8" fillId="0" borderId="28" xfId="1023" applyNumberFormat="1" applyFont="1" applyBorder="1" applyAlignment="1">
      <alignment horizontal="right" vertical="center"/>
      <protection/>
    </xf>
    <xf numFmtId="167" fontId="8" fillId="0" borderId="26" xfId="1023" applyNumberFormat="1" applyFont="1" applyBorder="1" applyAlignment="1">
      <alignment horizontal="right" vertical="center"/>
      <protection/>
    </xf>
    <xf numFmtId="167" fontId="9" fillId="0" borderId="32" xfId="1023" applyNumberFormat="1" applyFont="1" applyBorder="1" applyAlignment="1">
      <alignment/>
      <protection/>
    </xf>
    <xf numFmtId="167" fontId="9" fillId="0" borderId="28" xfId="0" applyNumberFormat="1" applyFont="1" applyBorder="1" applyAlignment="1">
      <alignment horizontal="right"/>
    </xf>
    <xf numFmtId="167" fontId="9" fillId="0" borderId="25" xfId="0" applyNumberFormat="1" applyFont="1" applyBorder="1" applyAlignment="1">
      <alignment horizontal="right"/>
    </xf>
    <xf numFmtId="0" fontId="86" fillId="0" borderId="23" xfId="1023" applyFont="1" applyBorder="1" applyAlignment="1">
      <alignment/>
      <protection/>
    </xf>
    <xf numFmtId="0" fontId="87" fillId="0" borderId="0" xfId="1023" applyFont="1" applyBorder="1" applyAlignment="1">
      <alignment/>
      <protection/>
    </xf>
    <xf numFmtId="0" fontId="87" fillId="0" borderId="21" xfId="1023" applyFont="1" applyBorder="1" applyAlignment="1">
      <alignment/>
      <protection/>
    </xf>
    <xf numFmtId="167" fontId="86" fillId="0" borderId="17" xfId="1023" applyNumberFormat="1" applyFont="1" applyBorder="1" applyAlignment="1">
      <alignment horizontal="right"/>
      <protection/>
    </xf>
    <xf numFmtId="167" fontId="86" fillId="0" borderId="21" xfId="1023" applyNumberFormat="1" applyFont="1" applyBorder="1" applyAlignment="1">
      <alignment horizontal="right"/>
      <protection/>
    </xf>
    <xf numFmtId="167" fontId="86" fillId="0" borderId="23" xfId="1023" applyNumberFormat="1" applyFont="1" applyBorder="1" applyAlignment="1">
      <alignment horizontal="right"/>
      <protection/>
    </xf>
    <xf numFmtId="167" fontId="86" fillId="0" borderId="0" xfId="1023" applyNumberFormat="1" applyFont="1" applyBorder="1" applyAlignment="1">
      <alignment horizontal="right"/>
      <protection/>
    </xf>
    <xf numFmtId="0" fontId="87" fillId="0" borderId="0" xfId="1023" applyFont="1" applyAlignment="1">
      <alignment/>
      <protection/>
    </xf>
    <xf numFmtId="169" fontId="48" fillId="0" borderId="17" xfId="1667" applyNumberFormat="1" applyFont="1" applyBorder="1" applyAlignment="1">
      <alignment horizontal="right"/>
    </xf>
    <xf numFmtId="169" fontId="48" fillId="0" borderId="21" xfId="1667" applyNumberFormat="1" applyFont="1" applyBorder="1" applyAlignment="1">
      <alignment horizontal="right"/>
    </xf>
    <xf numFmtId="169" fontId="48" fillId="0" borderId="23" xfId="1667" applyNumberFormat="1" applyFont="1" applyBorder="1" applyAlignment="1">
      <alignment horizontal="right"/>
    </xf>
    <xf numFmtId="169" fontId="48" fillId="0" borderId="0" xfId="1667" applyNumberFormat="1" applyFont="1" applyBorder="1" applyAlignment="1">
      <alignment horizontal="right"/>
    </xf>
    <xf numFmtId="164" fontId="8" fillId="0" borderId="17" xfId="1687" applyNumberFormat="1" applyFont="1" applyBorder="1" applyAlignment="1">
      <alignment horizontal="right"/>
    </xf>
    <xf numFmtId="164" fontId="8" fillId="0" borderId="21" xfId="1687" applyNumberFormat="1" applyFont="1" applyBorder="1" applyAlignment="1">
      <alignment horizontal="right"/>
    </xf>
    <xf numFmtId="175" fontId="8" fillId="0" borderId="0" xfId="1023" applyNumberFormat="1" applyFont="1" applyAlignment="1">
      <alignment/>
      <protection/>
    </xf>
    <xf numFmtId="169" fontId="48" fillId="0" borderId="21" xfId="1667" applyNumberFormat="1" applyFont="1" applyFill="1" applyBorder="1" applyAlignment="1">
      <alignment horizontal="right"/>
    </xf>
    <xf numFmtId="169" fontId="48" fillId="0" borderId="17" xfId="1667" applyNumberFormat="1" applyFont="1" applyFill="1" applyBorder="1" applyAlignment="1">
      <alignment horizontal="right"/>
    </xf>
    <xf numFmtId="169" fontId="48" fillId="0" borderId="23" xfId="1667" applyNumberFormat="1" applyFont="1" applyFill="1" applyBorder="1" applyAlignment="1">
      <alignment horizontal="right"/>
    </xf>
    <xf numFmtId="0" fontId="8" fillId="0" borderId="32" xfId="1023" applyFont="1" applyBorder="1" applyAlignment="1">
      <alignment/>
      <protection/>
    </xf>
    <xf numFmtId="167" fontId="9" fillId="0" borderId="32" xfId="0" applyNumberFormat="1" applyFont="1" applyFill="1" applyBorder="1" applyAlignment="1">
      <alignment horizontal="right"/>
    </xf>
    <xf numFmtId="167" fontId="9" fillId="0" borderId="31" xfId="0" applyNumberFormat="1" applyFont="1" applyFill="1" applyBorder="1" applyAlignment="1">
      <alignment horizontal="right"/>
    </xf>
    <xf numFmtId="167" fontId="9" fillId="0" borderId="29" xfId="0" applyNumberFormat="1" applyFont="1" applyFill="1" applyBorder="1" applyAlignment="1">
      <alignment horizontal="right"/>
    </xf>
    <xf numFmtId="167" fontId="9" fillId="0" borderId="23" xfId="0" applyNumberFormat="1" applyFont="1" applyFill="1" applyBorder="1" applyAlignment="1">
      <alignment horizontal="right"/>
    </xf>
    <xf numFmtId="167" fontId="9" fillId="0" borderId="0" xfId="0" applyNumberFormat="1" applyFont="1" applyFill="1" applyBorder="1" applyAlignment="1">
      <alignment horizontal="right"/>
    </xf>
    <xf numFmtId="167" fontId="9" fillId="0" borderId="33" xfId="0" applyNumberFormat="1" applyFont="1" applyBorder="1" applyAlignment="1">
      <alignment horizontal="right"/>
    </xf>
    <xf numFmtId="167" fontId="9" fillId="0" borderId="33" xfId="0" applyNumberFormat="1" applyFont="1" applyFill="1" applyBorder="1" applyAlignment="1">
      <alignment horizontal="right"/>
    </xf>
    <xf numFmtId="0" fontId="86" fillId="0" borderId="0" xfId="1023" applyFont="1" applyBorder="1" applyAlignment="1">
      <alignment/>
      <protection/>
    </xf>
    <xf numFmtId="0" fontId="8" fillId="0" borderId="0" xfId="1023" applyFont="1" applyFill="1" applyAlignment="1">
      <alignment/>
      <protection/>
    </xf>
    <xf numFmtId="0" fontId="9" fillId="0" borderId="0" xfId="1023" applyFont="1" applyFill="1" applyAlignment="1">
      <alignment/>
      <protection/>
    </xf>
    <xf numFmtId="169" fontId="49" fillId="0" borderId="0" xfId="1667" applyNumberFormat="1" applyFont="1" applyFill="1" applyAlignment="1">
      <alignment horizontal="center"/>
    </xf>
    <xf numFmtId="2" fontId="47" fillId="0" borderId="0" xfId="1667" applyNumberFormat="1" applyFont="1" applyAlignment="1">
      <alignment horizontal="center"/>
    </xf>
    <xf numFmtId="43" fontId="47" fillId="0" borderId="0" xfId="614" applyFont="1" applyAlignment="1">
      <alignment/>
    </xf>
    <xf numFmtId="169" fontId="0" fillId="0" borderId="32" xfId="1667" applyNumberFormat="1" applyFont="1" applyBorder="1" applyAlignment="1">
      <alignment horizontal="right" vertical="top"/>
    </xf>
    <xf numFmtId="169" fontId="0" fillId="0" borderId="23" xfId="1667" applyNumberFormat="1" applyFont="1" applyBorder="1" applyAlignment="1">
      <alignment horizontal="right" vertical="top"/>
    </xf>
    <xf numFmtId="169" fontId="0" fillId="0" borderId="0" xfId="1667" applyNumberFormat="1" applyFont="1" applyBorder="1" applyAlignment="1">
      <alignment horizontal="right" vertical="top"/>
    </xf>
    <xf numFmtId="2" fontId="43" fillId="0" borderId="0" xfId="0" applyNumberFormat="1" applyFont="1" applyAlignment="1">
      <alignment/>
    </xf>
    <xf numFmtId="9" fontId="48" fillId="0" borderId="17" xfId="1666" applyFont="1" applyBorder="1" applyAlignment="1">
      <alignment horizontal="right"/>
    </xf>
    <xf numFmtId="167" fontId="8" fillId="0" borderId="21" xfId="1023" applyNumberFormat="1" applyFont="1" applyBorder="1" applyAlignment="1" quotePrefix="1">
      <alignment vertical="top"/>
      <protection/>
    </xf>
    <xf numFmtId="0" fontId="0" fillId="0" borderId="0" xfId="1023" applyNumberFormat="1" applyFont="1" applyAlignment="1">
      <alignment horizontal="justify" vertical="top" wrapText="1"/>
      <protection/>
    </xf>
    <xf numFmtId="43" fontId="8" fillId="0" borderId="21" xfId="614" applyFont="1" applyBorder="1" applyAlignment="1">
      <alignment/>
    </xf>
    <xf numFmtId="167" fontId="8" fillId="0" borderId="21" xfId="1023" applyNumberFormat="1" applyFont="1" applyBorder="1" applyAlignment="1">
      <alignment vertical="top"/>
      <protection/>
    </xf>
    <xf numFmtId="0" fontId="8" fillId="0" borderId="28" xfId="1023" applyFont="1" applyBorder="1" applyAlignment="1">
      <alignment/>
      <protection/>
    </xf>
    <xf numFmtId="0" fontId="0" fillId="0" borderId="0" xfId="1023" applyNumberFormat="1" applyFont="1" applyAlignment="1" quotePrefix="1">
      <alignment vertical="top"/>
      <protection/>
    </xf>
    <xf numFmtId="0" fontId="0" fillId="0" borderId="0" xfId="1023" applyNumberFormat="1" applyFont="1" applyAlignment="1" quotePrefix="1">
      <alignment/>
      <protection/>
    </xf>
    <xf numFmtId="43" fontId="43" fillId="0" borderId="21" xfId="614" applyFont="1" applyFill="1" applyBorder="1" applyAlignment="1">
      <alignment horizontal="center" vertical="center"/>
    </xf>
    <xf numFmtId="43" fontId="43" fillId="0" borderId="28" xfId="614" applyFont="1" applyFill="1" applyBorder="1" applyAlignment="1">
      <alignment horizontal="center" vertical="center"/>
    </xf>
    <xf numFmtId="43" fontId="8" fillId="0" borderId="21" xfId="614" applyFont="1" applyBorder="1" applyAlignment="1" quotePrefix="1">
      <alignment vertical="center"/>
    </xf>
    <xf numFmtId="168" fontId="12" fillId="0" borderId="23" xfId="0" applyNumberFormat="1" applyFont="1" applyBorder="1" applyAlignment="1">
      <alignment horizontal="right" vertical="center"/>
    </xf>
    <xf numFmtId="0" fontId="0" fillId="0" borderId="0" xfId="1023" applyNumberFormat="1" applyFont="1" applyAlignment="1">
      <alignment/>
      <protection/>
    </xf>
    <xf numFmtId="43" fontId="43" fillId="62" borderId="21" xfId="614" applyFont="1" applyFill="1" applyBorder="1" applyAlignment="1">
      <alignment horizontal="right" vertical="center"/>
    </xf>
    <xf numFmtId="43" fontId="43" fillId="62" borderId="28" xfId="614" applyFont="1" applyFill="1" applyBorder="1" applyAlignment="1">
      <alignment horizontal="right" vertical="center"/>
    </xf>
    <xf numFmtId="167" fontId="43" fillId="0" borderId="28" xfId="0" applyNumberFormat="1" applyFont="1" applyFill="1" applyBorder="1" applyAlignment="1">
      <alignment horizontal="right" vertical="center"/>
    </xf>
    <xf numFmtId="167" fontId="43" fillId="0" borderId="32" xfId="0" applyNumberFormat="1" applyFont="1" applyFill="1" applyBorder="1" applyAlignment="1">
      <alignment horizontal="right" vertical="center"/>
    </xf>
    <xf numFmtId="167" fontId="43" fillId="0" borderId="21" xfId="0" applyNumberFormat="1" applyFont="1" applyFill="1" applyBorder="1" applyAlignment="1">
      <alignment horizontal="right"/>
    </xf>
    <xf numFmtId="43" fontId="43" fillId="0" borderId="21" xfId="614" applyFont="1" applyFill="1" applyBorder="1" applyAlignment="1">
      <alignment horizontal="right" vertical="top"/>
    </xf>
    <xf numFmtId="167" fontId="43" fillId="61" borderId="21" xfId="0" applyNumberFormat="1" applyFont="1" applyFill="1" applyBorder="1" applyAlignment="1">
      <alignment horizontal="right" vertical="center"/>
    </xf>
    <xf numFmtId="167" fontId="43" fillId="55" borderId="28" xfId="0" applyNumberFormat="1" applyFont="1" applyFill="1" applyBorder="1" applyAlignment="1">
      <alignment horizontal="right" vertical="center"/>
    </xf>
    <xf numFmtId="167" fontId="5" fillId="0" borderId="21" xfId="1023" applyNumberFormat="1" applyFont="1" applyBorder="1" applyAlignment="1">
      <alignment horizontal="right" vertical="top"/>
      <protection/>
    </xf>
    <xf numFmtId="0" fontId="5" fillId="0" borderId="21" xfId="1023" applyFont="1" applyBorder="1" applyAlignment="1">
      <alignment horizontal="right" vertical="center" wrapText="1"/>
      <protection/>
    </xf>
    <xf numFmtId="169" fontId="8" fillId="0" borderId="32" xfId="1667" applyNumberFormat="1" applyFont="1" applyBorder="1" applyAlignment="1">
      <alignment horizontal="right" vertical="top"/>
    </xf>
    <xf numFmtId="167" fontId="0" fillId="0" borderId="24" xfId="1023" applyNumberFormat="1" applyFont="1" applyBorder="1" applyAlignment="1">
      <alignment horizontal="center"/>
      <protection/>
    </xf>
    <xf numFmtId="167" fontId="0" fillId="0" borderId="21" xfId="1023" applyNumberFormat="1" applyFont="1" applyBorder="1" applyAlignment="1">
      <alignment horizontal="center"/>
      <protection/>
    </xf>
    <xf numFmtId="167" fontId="0" fillId="0" borderId="21" xfId="1023" applyNumberFormat="1" applyFont="1" applyBorder="1" applyAlignment="1">
      <alignment horizontal="right"/>
      <protection/>
    </xf>
    <xf numFmtId="167" fontId="4" fillId="0" borderId="32" xfId="0" applyNumberFormat="1" applyFont="1" applyBorder="1" applyAlignment="1">
      <alignment horizontal="right"/>
    </xf>
    <xf numFmtId="43" fontId="8" fillId="0" borderId="28" xfId="618" applyFont="1" applyBorder="1" applyAlignment="1">
      <alignment horizontal="right" vertical="center"/>
    </xf>
    <xf numFmtId="167" fontId="8" fillId="0" borderId="21" xfId="1023" applyNumberFormat="1" applyFont="1" applyBorder="1" applyAlignment="1">
      <alignment horizontal="right" vertical="center"/>
      <protection/>
    </xf>
    <xf numFmtId="167" fontId="0" fillId="0" borderId="28" xfId="1023" applyNumberFormat="1" applyFont="1" applyBorder="1" applyAlignment="1">
      <alignment horizontal="right" vertical="center"/>
      <protection/>
    </xf>
    <xf numFmtId="167" fontId="9" fillId="0" borderId="32" xfId="1023" applyNumberFormat="1" applyFont="1" applyBorder="1" applyAlignment="1">
      <alignment horizontal="right"/>
      <protection/>
    </xf>
    <xf numFmtId="43" fontId="8" fillId="0" borderId="28" xfId="614" applyFont="1" applyFill="1" applyBorder="1" applyAlignment="1">
      <alignment horizontal="right" vertical="top"/>
    </xf>
    <xf numFmtId="43" fontId="8" fillId="0" borderId="21" xfId="614" applyFont="1" applyFill="1" applyBorder="1" applyAlignment="1">
      <alignment horizontal="right" vertical="top"/>
    </xf>
    <xf numFmtId="0" fontId="43" fillId="0" borderId="23" xfId="0" applyNumberFormat="1" applyFont="1" applyFill="1" applyBorder="1" applyAlignment="1">
      <alignment horizontal="left" vertical="center" wrapText="1"/>
    </xf>
    <xf numFmtId="0" fontId="43" fillId="0" borderId="0" xfId="0" applyNumberFormat="1" applyFont="1" applyFill="1" applyBorder="1" applyAlignment="1">
      <alignment horizontal="left" vertical="center" wrapText="1"/>
    </xf>
    <xf numFmtId="0" fontId="43" fillId="0" borderId="17" xfId="0" applyNumberFormat="1" applyFont="1" applyFill="1" applyBorder="1" applyAlignment="1">
      <alignment horizontal="left" vertical="center" wrapText="1"/>
    </xf>
    <xf numFmtId="0" fontId="43" fillId="0" borderId="0" xfId="0" applyFont="1" applyFill="1" applyBorder="1" applyAlignment="1">
      <alignment horizontal="justify" vertical="top" wrapText="1"/>
    </xf>
    <xf numFmtId="0" fontId="43" fillId="0" borderId="0" xfId="0" applyFont="1" applyFill="1" applyAlignment="1">
      <alignment horizontal="justify" vertical="top" wrapText="1"/>
    </xf>
    <xf numFmtId="2" fontId="12" fillId="0" borderId="0" xfId="0" applyNumberFormat="1" applyFont="1" applyFill="1" applyBorder="1" applyAlignment="1">
      <alignment horizontal="center" vertical="top" wrapText="1"/>
    </xf>
    <xf numFmtId="167" fontId="45" fillId="0" borderId="24" xfId="0" applyNumberFormat="1" applyFont="1" applyFill="1" applyBorder="1" applyAlignment="1">
      <alignment horizontal="right" vertical="center"/>
    </xf>
    <xf numFmtId="4" fontId="43" fillId="0" borderId="0" xfId="0" applyNumberFormat="1" applyFont="1" applyAlignment="1">
      <alignment/>
    </xf>
    <xf numFmtId="43" fontId="43" fillId="0" borderId="0" xfId="614" applyFont="1" applyAlignment="1">
      <alignment/>
    </xf>
    <xf numFmtId="43" fontId="8" fillId="0" borderId="21" xfId="614" applyFont="1" applyFill="1" applyBorder="1" applyAlignment="1">
      <alignment horizontal="right" vertical="center"/>
    </xf>
    <xf numFmtId="167" fontId="8" fillId="0" borderId="28" xfId="1023" applyNumberFormat="1" applyFont="1" applyFill="1" applyBorder="1" applyAlignment="1">
      <alignment horizontal="right" vertical="center"/>
      <protection/>
    </xf>
    <xf numFmtId="167" fontId="9" fillId="0" borderId="28" xfId="0" applyNumberFormat="1" applyFont="1" applyFill="1" applyBorder="1" applyAlignment="1">
      <alignment horizontal="right"/>
    </xf>
    <xf numFmtId="167" fontId="86" fillId="0" borderId="21" xfId="1023" applyNumberFormat="1" applyFont="1" applyFill="1" applyBorder="1" applyAlignment="1">
      <alignment horizontal="right"/>
      <protection/>
    </xf>
    <xf numFmtId="164" fontId="8" fillId="0" borderId="21" xfId="1687" applyNumberFormat="1" applyFont="1" applyFill="1" applyBorder="1" applyAlignment="1">
      <alignment horizontal="right"/>
    </xf>
    <xf numFmtId="167" fontId="9" fillId="0" borderId="24" xfId="614" applyNumberFormat="1" applyFont="1" applyFill="1" applyBorder="1" applyAlignment="1">
      <alignment horizontal="right"/>
    </xf>
    <xf numFmtId="43" fontId="8" fillId="0" borderId="21" xfId="614" applyFont="1" applyFill="1" applyBorder="1" applyAlignment="1">
      <alignment horizontal="right"/>
    </xf>
    <xf numFmtId="0" fontId="8" fillId="0" borderId="0" xfId="1023" applyFont="1" applyBorder="1" applyAlignment="1">
      <alignment vertical="center"/>
      <protection/>
    </xf>
    <xf numFmtId="0" fontId="9" fillId="0" borderId="33" xfId="1023" applyFont="1" applyBorder="1" applyAlignment="1">
      <alignment/>
      <protection/>
    </xf>
    <xf numFmtId="0" fontId="0" fillId="0" borderId="0" xfId="1108" applyFont="1">
      <alignment/>
      <protection/>
    </xf>
    <xf numFmtId="0" fontId="5" fillId="0" borderId="0" xfId="1108" applyFont="1" applyAlignment="1">
      <alignment horizontal="right"/>
      <protection/>
    </xf>
    <xf numFmtId="0" fontId="0" fillId="0" borderId="17" xfId="1108" applyFont="1" applyBorder="1">
      <alignment/>
      <protection/>
    </xf>
    <xf numFmtId="0" fontId="5" fillId="0" borderId="24" xfId="1108" applyFont="1" applyBorder="1" applyAlignment="1">
      <alignment horizontal="right" vertical="top"/>
      <protection/>
    </xf>
    <xf numFmtId="0" fontId="5" fillId="0" borderId="34" xfId="1108" applyFont="1" applyBorder="1" applyAlignment="1">
      <alignment horizontal="right" vertical="top"/>
      <protection/>
    </xf>
    <xf numFmtId="0" fontId="5" fillId="0" borderId="21" xfId="1108" applyFont="1" applyBorder="1" applyAlignment="1">
      <alignment horizontal="right" vertical="top"/>
      <protection/>
    </xf>
    <xf numFmtId="169" fontId="0" fillId="0" borderId="32" xfId="1684" applyNumberFormat="1" applyFont="1" applyBorder="1" applyAlignment="1">
      <alignment horizontal="right" vertical="top"/>
    </xf>
    <xf numFmtId="0" fontId="0" fillId="0" borderId="22" xfId="1108" applyFont="1" applyBorder="1" applyAlignment="1">
      <alignment horizontal="center"/>
      <protection/>
    </xf>
    <xf numFmtId="0" fontId="0" fillId="0" borderId="24" xfId="1108" applyFont="1" applyBorder="1" applyAlignment="1">
      <alignment horizontal="left" vertical="top"/>
      <protection/>
    </xf>
    <xf numFmtId="0" fontId="0" fillId="0" borderId="21" xfId="1108" applyFont="1" applyBorder="1" applyAlignment="1">
      <alignment horizontal="center"/>
      <protection/>
    </xf>
    <xf numFmtId="0" fontId="0" fillId="0" borderId="23" xfId="1108" applyFont="1" applyBorder="1">
      <alignment/>
      <protection/>
    </xf>
    <xf numFmtId="0" fontId="0" fillId="0" borderId="21" xfId="1108" applyFont="1" applyBorder="1">
      <alignment/>
      <protection/>
    </xf>
    <xf numFmtId="2" fontId="0" fillId="0" borderId="21" xfId="619" applyNumberFormat="1" applyFont="1" applyBorder="1" applyAlignment="1">
      <alignment horizontal="left" vertical="top"/>
    </xf>
    <xf numFmtId="2" fontId="0" fillId="0" borderId="21" xfId="1108" applyNumberFormat="1" applyFont="1" applyBorder="1" applyAlignment="1">
      <alignment horizontal="left" vertical="top"/>
      <protection/>
    </xf>
    <xf numFmtId="0" fontId="0" fillId="0" borderId="23" xfId="1108" applyFont="1" applyBorder="1" applyAlignment="1">
      <alignment horizontal="center" vertical="center"/>
      <protection/>
    </xf>
    <xf numFmtId="2" fontId="0" fillId="0" borderId="21" xfId="614" applyNumberFormat="1" applyFont="1" applyBorder="1" applyAlignment="1">
      <alignment/>
    </xf>
    <xf numFmtId="0" fontId="0" fillId="0" borderId="21" xfId="1108" applyFont="1" applyFill="1" applyBorder="1" applyAlignment="1">
      <alignment horizontal="center"/>
      <protection/>
    </xf>
    <xf numFmtId="0" fontId="0" fillId="0" borderId="23" xfId="1108" applyFont="1" applyFill="1" applyBorder="1" applyAlignment="1">
      <alignment horizontal="center" vertical="center"/>
      <protection/>
    </xf>
    <xf numFmtId="0" fontId="0" fillId="0" borderId="17" xfId="1108" applyFont="1" applyFill="1" applyBorder="1">
      <alignment/>
      <protection/>
    </xf>
    <xf numFmtId="167" fontId="0" fillId="0" borderId="0" xfId="1108" applyNumberFormat="1" applyFont="1">
      <alignment/>
      <protection/>
    </xf>
    <xf numFmtId="0" fontId="0" fillId="0" borderId="23" xfId="1108" applyFont="1" applyFill="1" applyBorder="1" applyAlignment="1">
      <alignment horizontal="right" indent="1"/>
      <protection/>
    </xf>
    <xf numFmtId="2" fontId="0" fillId="0" borderId="21" xfId="614" applyNumberFormat="1" applyFont="1" applyFill="1" applyBorder="1" applyAlignment="1">
      <alignment/>
    </xf>
    <xf numFmtId="0" fontId="5" fillId="0" borderId="17" xfId="1108" applyFont="1" applyBorder="1" applyAlignment="1">
      <alignment horizontal="right"/>
      <protection/>
    </xf>
    <xf numFmtId="2" fontId="5" fillId="0" borderId="32" xfId="614" applyNumberFormat="1" applyFont="1" applyFill="1" applyBorder="1" applyAlignment="1">
      <alignment/>
    </xf>
    <xf numFmtId="2" fontId="0" fillId="0" borderId="21" xfId="614" applyNumberFormat="1" applyFont="1" applyFill="1" applyBorder="1" applyAlignment="1">
      <alignment horizontal="left" vertical="top"/>
    </xf>
    <xf numFmtId="0" fontId="0" fillId="0" borderId="23" xfId="1108" applyFont="1" applyBorder="1" applyAlignment="1">
      <alignment horizontal="right" indent="1"/>
      <protection/>
    </xf>
    <xf numFmtId="2" fontId="5" fillId="0" borderId="28" xfId="1108" applyNumberFormat="1" applyFont="1" applyFill="1" applyBorder="1">
      <alignment/>
      <protection/>
    </xf>
    <xf numFmtId="2" fontId="5" fillId="0" borderId="28" xfId="614" applyNumberFormat="1" applyFont="1" applyFill="1" applyBorder="1" applyAlignment="1">
      <alignment/>
    </xf>
    <xf numFmtId="2" fontId="0" fillId="0" borderId="24" xfId="614" applyNumberFormat="1" applyFont="1" applyFill="1" applyBorder="1" applyAlignment="1">
      <alignment horizontal="left" vertical="top"/>
    </xf>
    <xf numFmtId="2" fontId="5" fillId="0" borderId="21" xfId="614" applyNumberFormat="1" applyFont="1" applyFill="1" applyBorder="1" applyAlignment="1">
      <alignment/>
    </xf>
    <xf numFmtId="0" fontId="5" fillId="0" borderId="17" xfId="1108" applyFont="1" applyBorder="1" applyAlignment="1">
      <alignment horizontal="right" wrapText="1"/>
      <protection/>
    </xf>
    <xf numFmtId="0" fontId="0" fillId="0" borderId="17" xfId="1108" applyFont="1" applyBorder="1" applyAlignment="1">
      <alignment wrapText="1"/>
      <protection/>
    </xf>
    <xf numFmtId="2" fontId="0" fillId="0" borderId="23" xfId="614" applyNumberFormat="1" applyFont="1" applyBorder="1" applyAlignment="1">
      <alignment/>
    </xf>
    <xf numFmtId="2" fontId="0" fillId="0" borderId="0" xfId="1108" applyNumberFormat="1" applyFont="1">
      <alignment/>
      <protection/>
    </xf>
    <xf numFmtId="2" fontId="0" fillId="0" borderId="21" xfId="1108" applyNumberFormat="1" applyFont="1" applyBorder="1">
      <alignment/>
      <protection/>
    </xf>
    <xf numFmtId="0" fontId="0" fillId="0" borderId="17" xfId="1108" applyFont="1" applyBorder="1" applyAlignment="1">
      <alignment horizontal="left" wrapText="1" indent="2"/>
      <protection/>
    </xf>
    <xf numFmtId="2" fontId="0" fillId="0" borderId="23" xfId="614" applyNumberFormat="1" applyFont="1" applyBorder="1" applyAlignment="1">
      <alignment vertical="center"/>
    </xf>
    <xf numFmtId="2" fontId="0" fillId="0" borderId="21" xfId="614" applyNumberFormat="1" applyFont="1" applyBorder="1" applyAlignment="1">
      <alignment vertical="center"/>
    </xf>
    <xf numFmtId="0" fontId="0" fillId="0" borderId="17" xfId="1108" applyFont="1" applyBorder="1" applyAlignment="1">
      <alignment horizontal="left" vertical="center" wrapText="1" indent="2"/>
      <protection/>
    </xf>
    <xf numFmtId="2" fontId="5" fillId="0" borderId="32" xfId="614" applyNumberFormat="1" applyFont="1" applyBorder="1" applyAlignment="1">
      <alignment/>
    </xf>
    <xf numFmtId="0" fontId="0" fillId="0" borderId="28" xfId="1108" applyFont="1" applyBorder="1" applyAlignment="1">
      <alignment horizontal="center"/>
      <protection/>
    </xf>
    <xf numFmtId="0" fontId="0" fillId="0" borderId="25" xfId="1108" applyFont="1" applyBorder="1">
      <alignment/>
      <protection/>
    </xf>
    <xf numFmtId="0" fontId="5" fillId="0" borderId="27" xfId="1108" applyFont="1" applyBorder="1" applyAlignment="1">
      <alignment horizontal="right"/>
      <protection/>
    </xf>
    <xf numFmtId="0" fontId="0" fillId="0" borderId="0" xfId="1108" applyFont="1" applyBorder="1">
      <alignment/>
      <protection/>
    </xf>
    <xf numFmtId="0" fontId="0" fillId="0" borderId="33" xfId="1108" applyFont="1" applyBorder="1" applyAlignment="1">
      <alignment horizontal="center"/>
      <protection/>
    </xf>
    <xf numFmtId="0" fontId="0" fillId="0" borderId="33" xfId="1108" applyFont="1" applyBorder="1">
      <alignment/>
      <protection/>
    </xf>
    <xf numFmtId="0" fontId="5" fillId="0" borderId="33" xfId="1108" applyFont="1" applyBorder="1" applyAlignment="1">
      <alignment horizontal="right"/>
      <protection/>
    </xf>
    <xf numFmtId="2" fontId="5" fillId="0" borderId="33" xfId="614" applyNumberFormat="1" applyFont="1" applyBorder="1" applyAlignment="1">
      <alignment/>
    </xf>
    <xf numFmtId="167" fontId="5" fillId="0" borderId="0" xfId="1108" applyNumberFormat="1" applyFont="1" applyBorder="1">
      <alignment/>
      <protection/>
    </xf>
    <xf numFmtId="2" fontId="0" fillId="0" borderId="0" xfId="1024" applyNumberFormat="1" applyFont="1" applyBorder="1" applyAlignment="1" quotePrefix="1">
      <alignment vertical="center"/>
      <protection/>
    </xf>
    <xf numFmtId="0" fontId="0" fillId="0" borderId="0" xfId="1024" applyFont="1">
      <alignment/>
      <protection/>
    </xf>
    <xf numFmtId="2" fontId="12" fillId="0" borderId="0" xfId="0" applyNumberFormat="1" applyFont="1" applyFill="1" applyBorder="1" applyAlignment="1">
      <alignment horizontal="center" vertical="top"/>
    </xf>
    <xf numFmtId="2" fontId="12" fillId="0" borderId="0" xfId="0" applyNumberFormat="1" applyFont="1" applyFill="1" applyBorder="1" applyAlignment="1">
      <alignment horizontal="center" vertical="top" wrapText="1"/>
    </xf>
    <xf numFmtId="2" fontId="43" fillId="0" borderId="0" xfId="0" applyNumberFormat="1" applyFont="1" applyFill="1" applyBorder="1" applyAlignment="1">
      <alignment horizontal="center"/>
    </xf>
    <xf numFmtId="0" fontId="12" fillId="0" borderId="0" xfId="1061" applyFont="1" applyFill="1" applyBorder="1" applyAlignment="1">
      <alignment horizontal="right" vertical="top"/>
      <protection/>
    </xf>
    <xf numFmtId="2" fontId="12" fillId="0" borderId="0" xfId="0" applyNumberFormat="1" applyFont="1" applyFill="1" applyBorder="1" applyAlignment="1">
      <alignment horizontal="right" vertical="center" wrapText="1"/>
    </xf>
    <xf numFmtId="0" fontId="12" fillId="0" borderId="0" xfId="0" applyFont="1" applyBorder="1" applyAlignment="1">
      <alignment horizontal="right" vertical="center" wrapText="1"/>
    </xf>
    <xf numFmtId="168" fontId="43" fillId="0" borderId="0" xfId="0" applyNumberFormat="1" applyFont="1" applyFill="1" applyBorder="1" applyAlignment="1">
      <alignment horizontal="right" vertical="center" wrapText="1"/>
    </xf>
    <xf numFmtId="2" fontId="43" fillId="0" borderId="0" xfId="0" applyNumberFormat="1" applyFont="1" applyFill="1" applyBorder="1" applyAlignment="1">
      <alignment horizontal="right" vertical="center" wrapText="1"/>
    </xf>
    <xf numFmtId="167" fontId="43" fillId="0" borderId="0" xfId="0" applyNumberFormat="1" applyFont="1" applyFill="1" applyBorder="1" applyAlignment="1">
      <alignment horizontal="right" vertical="center" wrapText="1"/>
    </xf>
    <xf numFmtId="167" fontId="45" fillId="0" borderId="0" xfId="0" applyNumberFormat="1" applyFont="1" applyFill="1" applyBorder="1" applyAlignment="1">
      <alignment horizontal="right" vertical="center" wrapText="1"/>
    </xf>
    <xf numFmtId="43" fontId="43" fillId="0" borderId="0" xfId="618" applyFont="1" applyFill="1" applyBorder="1" applyAlignment="1">
      <alignment horizontal="right" vertical="center" wrapText="1"/>
    </xf>
    <xf numFmtId="2" fontId="43" fillId="0" borderId="0" xfId="614" applyNumberFormat="1" applyFont="1" applyFill="1" applyBorder="1" applyAlignment="1">
      <alignment horizontal="right" vertical="center"/>
    </xf>
    <xf numFmtId="0" fontId="43" fillId="0" borderId="0" xfId="0" applyFont="1" applyBorder="1" applyAlignment="1">
      <alignment horizontal="center"/>
    </xf>
    <xf numFmtId="0" fontId="43" fillId="0" borderId="0" xfId="0" applyFont="1" applyFill="1" applyBorder="1" applyAlignment="1">
      <alignment horizontal="center"/>
    </xf>
    <xf numFmtId="164" fontId="8" fillId="0" borderId="0" xfId="1023" applyNumberFormat="1" applyFont="1" applyAlignment="1">
      <alignment/>
      <protection/>
    </xf>
    <xf numFmtId="0" fontId="8" fillId="0" borderId="0" xfId="1023" applyFont="1" applyBorder="1" applyAlignment="1">
      <alignment horizontal="left" wrapText="1"/>
      <protection/>
    </xf>
    <xf numFmtId="2" fontId="5" fillId="0" borderId="21" xfId="0" applyNumberFormat="1" applyFont="1" applyFill="1" applyBorder="1" applyAlignment="1">
      <alignment horizontal="right" vertical="center"/>
    </xf>
    <xf numFmtId="0" fontId="88" fillId="0" borderId="0" xfId="0" applyFont="1" applyAlignment="1">
      <alignment/>
    </xf>
    <xf numFmtId="0" fontId="59" fillId="0" borderId="0" xfId="1357" applyNumberFormat="1" applyFont="1" applyAlignment="1">
      <alignment/>
      <protection/>
    </xf>
    <xf numFmtId="0" fontId="59" fillId="0" borderId="0" xfId="1357" applyNumberFormat="1" applyFont="1" applyFill="1" applyAlignment="1">
      <alignment wrapText="1"/>
      <protection/>
    </xf>
    <xf numFmtId="0" fontId="59" fillId="0" borderId="0" xfId="1357" applyNumberFormat="1" applyFont="1" applyFill="1" applyAlignment="1">
      <alignment/>
      <protection/>
    </xf>
    <xf numFmtId="43" fontId="59" fillId="0" borderId="0" xfId="614" applyFont="1" applyFill="1" applyAlignment="1">
      <alignment horizontal="right"/>
    </xf>
    <xf numFmtId="0" fontId="59" fillId="0" borderId="0" xfId="1357" applyNumberFormat="1" applyFont="1" applyBorder="1" applyAlignment="1">
      <alignment horizontal="left" wrapText="1"/>
      <protection/>
    </xf>
    <xf numFmtId="0" fontId="59" fillId="0" borderId="0" xfId="1357" applyNumberFormat="1" applyFont="1" applyFill="1" applyBorder="1" applyAlignment="1">
      <alignment wrapText="1"/>
      <protection/>
    </xf>
    <xf numFmtId="0" fontId="59" fillId="0" borderId="0" xfId="1357" applyNumberFormat="1" applyFont="1" applyFill="1" applyBorder="1" applyAlignment="1">
      <alignment/>
      <protection/>
    </xf>
    <xf numFmtId="0" fontId="43" fillId="0" borderId="0" xfId="0" applyFont="1" applyFill="1" applyBorder="1" applyAlignment="1">
      <alignment horizontal="justify" vertical="top" wrapText="1"/>
    </xf>
    <xf numFmtId="0" fontId="43" fillId="0" borderId="0" xfId="0" applyFont="1" applyAlignment="1">
      <alignment horizontal="left" vertical="top" wrapText="1"/>
    </xf>
    <xf numFmtId="0" fontId="0" fillId="0" borderId="0" xfId="1024" applyNumberFormat="1" applyFont="1" applyAlignment="1" quotePrefix="1">
      <alignment vertical="top"/>
      <protection/>
    </xf>
    <xf numFmtId="0" fontId="0" fillId="0" borderId="0" xfId="1024" applyNumberFormat="1" applyFont="1" applyAlignment="1">
      <alignment/>
      <protection/>
    </xf>
    <xf numFmtId="2" fontId="0" fillId="0" borderId="0" xfId="1024" applyNumberFormat="1" applyFont="1" applyAlignment="1">
      <alignment/>
      <protection/>
    </xf>
    <xf numFmtId="0" fontId="0" fillId="0" borderId="0" xfId="1024" applyFont="1" applyAlignment="1">
      <alignment/>
      <protection/>
    </xf>
    <xf numFmtId="43" fontId="8" fillId="0" borderId="21" xfId="614" applyFont="1" applyBorder="1" applyAlignment="1" quotePrefix="1">
      <alignment/>
    </xf>
    <xf numFmtId="0" fontId="43" fillId="0" borderId="0" xfId="0" applyFont="1" applyFill="1" applyBorder="1" applyAlignment="1">
      <alignment horizontal="justify" vertical="top" wrapText="1"/>
    </xf>
    <xf numFmtId="0" fontId="5" fillId="0" borderId="23" xfId="1108" applyFont="1" applyBorder="1" applyAlignment="1">
      <alignment horizontal="center"/>
      <protection/>
    </xf>
    <xf numFmtId="0" fontId="5" fillId="0" borderId="0" xfId="1108" applyFont="1" applyBorder="1" applyAlignment="1">
      <alignment horizontal="center"/>
      <protection/>
    </xf>
    <xf numFmtId="0" fontId="59" fillId="0" borderId="0" xfId="1357" applyNumberFormat="1" applyFont="1" applyAlignment="1" applyProtection="1">
      <alignment/>
      <protection locked="0"/>
    </xf>
    <xf numFmtId="167" fontId="60" fillId="0" borderId="0" xfId="1357" applyNumberFormat="1" applyFont="1" applyFill="1" applyBorder="1" applyAlignment="1">
      <alignment horizontal="right"/>
      <protection/>
    </xf>
    <xf numFmtId="0" fontId="59" fillId="0" borderId="0" xfId="1357" applyNumberFormat="1" applyFont="1" applyFill="1" applyAlignment="1" applyProtection="1">
      <alignment/>
      <protection locked="0"/>
    </xf>
    <xf numFmtId="0" fontId="60" fillId="0" borderId="0" xfId="1357" applyNumberFormat="1" applyFont="1" applyAlignment="1">
      <alignment/>
      <protection/>
    </xf>
    <xf numFmtId="0" fontId="59" fillId="0" borderId="0" xfId="1357" applyNumberFormat="1" applyFont="1" applyBorder="1" applyAlignment="1" applyProtection="1">
      <alignment/>
      <protection locked="0"/>
    </xf>
    <xf numFmtId="0" fontId="59" fillId="0" borderId="0" xfId="1357" applyNumberFormat="1" applyFont="1" applyBorder="1" applyAlignment="1">
      <alignment/>
      <protection/>
    </xf>
    <xf numFmtId="0" fontId="59" fillId="0" borderId="26" xfId="1357" applyNumberFormat="1" applyFont="1" applyBorder="1" applyAlignment="1">
      <alignment/>
      <protection/>
    </xf>
    <xf numFmtId="0" fontId="60" fillId="0" borderId="0" xfId="1357" applyNumberFormat="1" applyFont="1" applyBorder="1" applyAlignment="1">
      <alignment/>
      <protection/>
    </xf>
    <xf numFmtId="0" fontId="59" fillId="0" borderId="0" xfId="1357" applyNumberFormat="1" applyFont="1" applyFill="1" applyBorder="1" applyAlignment="1">
      <alignment/>
      <protection/>
    </xf>
    <xf numFmtId="0" fontId="59" fillId="0" borderId="0" xfId="1357" applyNumberFormat="1" applyFont="1" applyFill="1" applyAlignment="1">
      <alignment/>
      <protection/>
    </xf>
    <xf numFmtId="167" fontId="59" fillId="0" borderId="0" xfId="1357" applyNumberFormat="1" applyFont="1" applyFill="1" applyBorder="1" applyAlignment="1">
      <alignment horizontal="right"/>
      <protection/>
    </xf>
    <xf numFmtId="0" fontId="59" fillId="0" borderId="0" xfId="1357" applyNumberFormat="1" applyFont="1" applyBorder="1" applyAlignment="1" quotePrefix="1">
      <alignment/>
      <protection/>
    </xf>
    <xf numFmtId="167" fontId="59" fillId="0" borderId="35" xfId="1357" applyNumberFormat="1" applyFont="1" applyFill="1" applyBorder="1" applyAlignment="1">
      <alignment horizontal="right"/>
      <protection/>
    </xf>
    <xf numFmtId="0" fontId="59" fillId="0" borderId="0" xfId="1357" applyFont="1" applyAlignment="1">
      <alignment/>
      <protection/>
    </xf>
    <xf numFmtId="0" fontId="60" fillId="0" borderId="26" xfId="1357" applyNumberFormat="1" applyFont="1" applyBorder="1" applyAlignment="1">
      <alignment/>
      <protection/>
    </xf>
    <xf numFmtId="0" fontId="59" fillId="0" borderId="26" xfId="1357" applyNumberFormat="1" applyFont="1" applyFill="1" applyBorder="1" applyAlignment="1">
      <alignment/>
      <protection/>
    </xf>
    <xf numFmtId="167" fontId="59" fillId="0" borderId="0" xfId="1357" applyNumberFormat="1" applyFont="1" applyFill="1" applyBorder="1" applyAlignment="1">
      <alignment/>
      <protection/>
    </xf>
    <xf numFmtId="0" fontId="60" fillId="0" borderId="0" xfId="1357" applyNumberFormat="1" applyFont="1" applyBorder="1" applyAlignment="1" quotePrefix="1">
      <alignment/>
      <protection/>
    </xf>
    <xf numFmtId="0" fontId="62" fillId="0" borderId="0" xfId="1357" applyNumberFormat="1" applyFont="1" applyBorder="1" applyAlignment="1">
      <alignment/>
      <protection/>
    </xf>
    <xf numFmtId="176" fontId="59" fillId="0" borderId="0" xfId="1357" applyNumberFormat="1" applyFont="1" applyBorder="1" applyAlignment="1">
      <alignment/>
      <protection/>
    </xf>
    <xf numFmtId="0" fontId="59" fillId="0" borderId="0" xfId="1357" applyNumberFormat="1" applyFont="1" applyBorder="1" applyAlignment="1" quotePrefix="1">
      <alignment vertical="top"/>
      <protection/>
    </xf>
    <xf numFmtId="2" fontId="59" fillId="0" borderId="0" xfId="1357" applyNumberFormat="1" applyFont="1" applyFill="1" applyBorder="1" applyAlignment="1">
      <alignment horizontal="right"/>
      <protection/>
    </xf>
    <xf numFmtId="0" fontId="59" fillId="0" borderId="0" xfId="1357" applyNumberFormat="1" applyFont="1" applyFill="1" applyAlignment="1">
      <alignment wrapText="1"/>
      <protection/>
    </xf>
    <xf numFmtId="2" fontId="59" fillId="0" borderId="30" xfId="1357" applyNumberFormat="1" applyFont="1" applyFill="1" applyBorder="1" applyAlignment="1">
      <alignment horizontal="right"/>
      <protection/>
    </xf>
    <xf numFmtId="0" fontId="41" fillId="61" borderId="0" xfId="1023" applyFont="1" applyFill="1" applyBorder="1" applyAlignment="1">
      <alignment/>
      <protection/>
    </xf>
    <xf numFmtId="167" fontId="59" fillId="0" borderId="26" xfId="1357" applyNumberFormat="1" applyFont="1" applyFill="1" applyBorder="1" applyAlignment="1">
      <alignment/>
      <protection/>
    </xf>
    <xf numFmtId="0" fontId="59" fillId="0" borderId="0" xfId="1357" applyNumberFormat="1" applyFont="1" applyFill="1" applyBorder="1" applyAlignment="1" applyProtection="1">
      <alignment/>
      <protection locked="0"/>
    </xf>
    <xf numFmtId="0" fontId="43" fillId="0" borderId="0" xfId="0" applyFont="1" applyAlignment="1">
      <alignment wrapText="1"/>
    </xf>
    <xf numFmtId="43" fontId="43" fillId="0" borderId="23" xfId="614" applyFont="1" applyBorder="1" applyAlignment="1">
      <alignment horizontal="right" vertical="center"/>
    </xf>
    <xf numFmtId="43" fontId="43" fillId="0" borderId="21" xfId="614" applyFont="1" applyFill="1" applyBorder="1" applyAlignment="1">
      <alignment horizontal="right"/>
    </xf>
    <xf numFmtId="0" fontId="59" fillId="0" borderId="22" xfId="1357" applyNumberFormat="1" applyFont="1" applyBorder="1" applyAlignment="1">
      <alignment/>
      <protection/>
    </xf>
    <xf numFmtId="0" fontId="59" fillId="0" borderId="33" xfId="1357" applyNumberFormat="1" applyFont="1" applyBorder="1" applyAlignment="1">
      <alignment/>
      <protection/>
    </xf>
    <xf numFmtId="0" fontId="59" fillId="0" borderId="34" xfId="1357" applyNumberFormat="1" applyFont="1" applyBorder="1" applyAlignment="1">
      <alignment/>
      <protection/>
    </xf>
    <xf numFmtId="0" fontId="59" fillId="0" borderId="23" xfId="1357" applyNumberFormat="1" applyFont="1" applyBorder="1" applyAlignment="1">
      <alignment/>
      <protection/>
    </xf>
    <xf numFmtId="0" fontId="60" fillId="0" borderId="17" xfId="1357" applyNumberFormat="1" applyFont="1" applyFill="1" applyBorder="1" applyAlignment="1">
      <alignment horizontal="right"/>
      <protection/>
    </xf>
    <xf numFmtId="0" fontId="59" fillId="0" borderId="17" xfId="1357" applyNumberFormat="1" applyFont="1" applyFill="1" applyBorder="1" applyAlignment="1">
      <alignment/>
      <protection/>
    </xf>
    <xf numFmtId="0" fontId="60" fillId="0" borderId="23" xfId="1357" applyNumberFormat="1" applyFont="1" applyBorder="1" applyAlignment="1">
      <alignment/>
      <protection/>
    </xf>
    <xf numFmtId="2" fontId="59" fillId="0" borderId="17" xfId="1357" applyNumberFormat="1" applyFont="1" applyFill="1" applyBorder="1" applyAlignment="1">
      <alignment/>
      <protection/>
    </xf>
    <xf numFmtId="0" fontId="59" fillId="0" borderId="23" xfId="1357" applyNumberFormat="1" applyFont="1" applyBorder="1" applyAlignment="1" quotePrefix="1">
      <alignment/>
      <protection/>
    </xf>
    <xf numFmtId="0" fontId="59" fillId="0" borderId="17" xfId="1357" applyNumberFormat="1" applyFont="1" applyFill="1" applyBorder="1" applyAlignment="1" applyProtection="1">
      <alignment/>
      <protection locked="0"/>
    </xf>
    <xf numFmtId="167" fontId="59" fillId="0" borderId="17" xfId="1357" applyNumberFormat="1" applyFont="1" applyFill="1" applyBorder="1" applyAlignment="1">
      <alignment horizontal="right"/>
      <protection/>
    </xf>
    <xf numFmtId="167" fontId="59" fillId="0" borderId="36" xfId="1357" applyNumberFormat="1" applyFont="1" applyFill="1" applyBorder="1" applyAlignment="1">
      <alignment horizontal="right"/>
      <protection/>
    </xf>
    <xf numFmtId="167" fontId="59" fillId="0" borderId="27" xfId="1357" applyNumberFormat="1" applyFont="1" applyFill="1" applyBorder="1" applyAlignment="1">
      <alignment horizontal="right"/>
      <protection/>
    </xf>
    <xf numFmtId="167" fontId="60" fillId="0" borderId="17" xfId="1357" applyNumberFormat="1" applyFont="1" applyFill="1" applyBorder="1" applyAlignment="1">
      <alignment horizontal="right"/>
      <protection/>
    </xf>
    <xf numFmtId="0" fontId="59" fillId="0" borderId="17" xfId="1357" applyNumberFormat="1" applyFont="1" applyFill="1" applyBorder="1" applyAlignment="1">
      <alignment wrapText="1"/>
      <protection/>
    </xf>
    <xf numFmtId="0" fontId="60" fillId="0" borderId="0" xfId="1357" applyNumberFormat="1" applyFont="1" applyFill="1" applyBorder="1" applyAlignment="1">
      <alignment/>
      <protection/>
    </xf>
    <xf numFmtId="167" fontId="60" fillId="0" borderId="36" xfId="1357" applyNumberFormat="1" applyFont="1" applyFill="1" applyBorder="1" applyAlignment="1">
      <alignment horizontal="right"/>
      <protection/>
    </xf>
    <xf numFmtId="0" fontId="59" fillId="0" borderId="0" xfId="1357" applyNumberFormat="1" applyFont="1" applyBorder="1" applyAlignment="1" applyProtection="1" quotePrefix="1">
      <alignment/>
      <protection locked="0"/>
    </xf>
    <xf numFmtId="0" fontId="61" fillId="0" borderId="0" xfId="1357" applyNumberFormat="1" applyFont="1" applyFill="1" applyBorder="1" applyAlignment="1">
      <alignment/>
      <protection/>
    </xf>
    <xf numFmtId="43" fontId="60" fillId="0" borderId="17" xfId="614" applyFont="1" applyFill="1" applyBorder="1" applyAlignment="1">
      <alignment horizontal="right"/>
    </xf>
    <xf numFmtId="0" fontId="59" fillId="0" borderId="25" xfId="1357" applyNumberFormat="1" applyFont="1" applyBorder="1" applyAlignment="1">
      <alignment/>
      <protection/>
    </xf>
    <xf numFmtId="167" fontId="60" fillId="0" borderId="27" xfId="1357" applyNumberFormat="1" applyFont="1" applyFill="1" applyBorder="1" applyAlignment="1">
      <alignment horizontal="right"/>
      <protection/>
    </xf>
    <xf numFmtId="0" fontId="59" fillId="0" borderId="17" xfId="1357" applyNumberFormat="1" applyFont="1" applyBorder="1" applyAlignment="1">
      <alignment/>
      <protection/>
    </xf>
    <xf numFmtId="0" fontId="59" fillId="0" borderId="17" xfId="1357" applyNumberFormat="1" applyFont="1" applyFill="1" applyBorder="1" applyAlignment="1">
      <alignment/>
      <protection/>
    </xf>
    <xf numFmtId="0" fontId="59" fillId="0" borderId="27" xfId="1357" applyNumberFormat="1" applyFont="1" applyFill="1" applyBorder="1" applyAlignment="1">
      <alignment/>
      <protection/>
    </xf>
    <xf numFmtId="0" fontId="59" fillId="0" borderId="17" xfId="1357" applyNumberFormat="1" applyFont="1" applyFill="1" applyBorder="1" applyAlignment="1">
      <alignment wrapText="1"/>
      <protection/>
    </xf>
    <xf numFmtId="0" fontId="59" fillId="0" borderId="17" xfId="1357" applyNumberFormat="1" applyFont="1" applyFill="1" applyBorder="1" applyAlignment="1">
      <alignment horizontal="left" vertical="top" wrapText="1"/>
      <protection/>
    </xf>
    <xf numFmtId="0" fontId="59" fillId="0" borderId="17" xfId="1357" applyNumberFormat="1" applyFont="1" applyFill="1" applyBorder="1" applyAlignment="1">
      <alignment horizontal="left" wrapText="1"/>
      <protection/>
    </xf>
    <xf numFmtId="167" fontId="59" fillId="0" borderId="21" xfId="1357" applyNumberFormat="1" applyFont="1" applyFill="1" applyBorder="1" applyAlignment="1">
      <alignment horizontal="right"/>
      <protection/>
    </xf>
    <xf numFmtId="167" fontId="59" fillId="0" borderId="37" xfId="1357" applyNumberFormat="1" applyFont="1" applyFill="1" applyBorder="1" applyAlignment="1">
      <alignment horizontal="right"/>
      <protection/>
    </xf>
    <xf numFmtId="167" fontId="59" fillId="0" borderId="28" xfId="1357" applyNumberFormat="1" applyFont="1" applyFill="1" applyBorder="1" applyAlignment="1">
      <alignment horizontal="right"/>
      <protection/>
    </xf>
    <xf numFmtId="0" fontId="59" fillId="0" borderId="0" xfId="1357" applyNumberFormat="1" applyFont="1" applyBorder="1" applyAlignment="1">
      <alignment horizontal="right"/>
      <protection/>
    </xf>
    <xf numFmtId="0" fontId="59" fillId="0" borderId="34" xfId="1357" applyNumberFormat="1" applyFont="1" applyFill="1" applyBorder="1" applyAlignment="1">
      <alignment/>
      <protection/>
    </xf>
    <xf numFmtId="0" fontId="59" fillId="0" borderId="33" xfId="1357" applyNumberFormat="1" applyFont="1" applyFill="1" applyBorder="1" applyAlignment="1">
      <alignment/>
      <protection/>
    </xf>
    <xf numFmtId="0" fontId="59" fillId="0" borderId="24" xfId="1357" applyNumberFormat="1" applyFont="1" applyFill="1" applyBorder="1" applyAlignment="1" applyProtection="1">
      <alignment/>
      <protection locked="0"/>
    </xf>
    <xf numFmtId="0" fontId="59" fillId="0" borderId="33" xfId="1357" applyNumberFormat="1" applyFont="1" applyBorder="1" applyAlignment="1" applyProtection="1">
      <alignment/>
      <protection locked="0"/>
    </xf>
    <xf numFmtId="0" fontId="60" fillId="0" borderId="34" xfId="1357" applyNumberFormat="1" applyFont="1" applyFill="1" applyBorder="1" applyAlignment="1">
      <alignment horizontal="right"/>
      <protection/>
    </xf>
    <xf numFmtId="0" fontId="59" fillId="0" borderId="26" xfId="1357" applyNumberFormat="1" applyFont="1" applyBorder="1" applyAlignment="1" applyProtection="1">
      <alignment/>
      <protection locked="0"/>
    </xf>
    <xf numFmtId="0" fontId="60" fillId="0" borderId="27" xfId="1357" applyNumberFormat="1" applyFont="1" applyFill="1" applyBorder="1" applyAlignment="1">
      <alignment horizontal="right"/>
      <protection/>
    </xf>
    <xf numFmtId="0" fontId="60" fillId="0" borderId="26" xfId="1357" applyNumberFormat="1" applyFont="1" applyFill="1" applyBorder="1" applyAlignment="1">
      <alignment horizontal="right"/>
      <protection/>
    </xf>
    <xf numFmtId="0" fontId="59" fillId="0" borderId="0" xfId="1594" applyNumberFormat="1" applyFont="1" applyBorder="1" applyAlignment="1" quotePrefix="1">
      <alignment/>
      <protection/>
    </xf>
    <xf numFmtId="0" fontId="59" fillId="0" borderId="0" xfId="1357" applyNumberFormat="1" applyFont="1" applyFill="1" applyAlignment="1" quotePrefix="1">
      <alignment horizontal="left" vertical="top"/>
      <protection/>
    </xf>
    <xf numFmtId="0" fontId="59" fillId="0" borderId="33" xfId="1357" applyNumberFormat="1" applyFont="1" applyBorder="1" applyAlignment="1">
      <alignment horizontal="right"/>
      <protection/>
    </xf>
    <xf numFmtId="0" fontId="59" fillId="0" borderId="26" xfId="1357" applyNumberFormat="1" applyFont="1" applyBorder="1" applyAlignment="1">
      <alignment horizontal="right"/>
      <protection/>
    </xf>
    <xf numFmtId="0" fontId="59" fillId="0" borderId="24" xfId="1357" applyNumberFormat="1" applyFont="1" applyFill="1" applyBorder="1" applyAlignment="1">
      <alignment/>
      <protection/>
    </xf>
    <xf numFmtId="0" fontId="59" fillId="0" borderId="21" xfId="1357" applyNumberFormat="1" applyFont="1" applyFill="1" applyBorder="1" applyAlignment="1">
      <alignment/>
      <protection/>
    </xf>
    <xf numFmtId="2" fontId="59" fillId="0" borderId="21" xfId="1357" applyNumberFormat="1" applyFont="1" applyFill="1" applyBorder="1" applyAlignment="1">
      <alignment/>
      <protection/>
    </xf>
    <xf numFmtId="0" fontId="59" fillId="0" borderId="21" xfId="1357" applyNumberFormat="1" applyFont="1" applyFill="1" applyBorder="1" applyAlignment="1">
      <alignment/>
      <protection/>
    </xf>
    <xf numFmtId="43" fontId="59" fillId="0" borderId="0" xfId="614" applyFont="1" applyFill="1" applyBorder="1" applyAlignment="1">
      <alignment horizontal="right"/>
    </xf>
    <xf numFmtId="167" fontId="60" fillId="0" borderId="21" xfId="1357" applyNumberFormat="1" applyFont="1" applyFill="1" applyBorder="1" applyAlignment="1">
      <alignment horizontal="right"/>
      <protection/>
    </xf>
    <xf numFmtId="167" fontId="59" fillId="0" borderId="0" xfId="1357" applyNumberFormat="1" applyFont="1" applyFill="1" applyBorder="1" applyAlignment="1">
      <alignment horizontal="right" vertical="center"/>
      <protection/>
    </xf>
    <xf numFmtId="0" fontId="59" fillId="0" borderId="17" xfId="1357" applyNumberFormat="1" applyFont="1" applyFill="1" applyBorder="1" applyAlignment="1">
      <alignment vertical="center"/>
      <protection/>
    </xf>
    <xf numFmtId="0" fontId="59" fillId="0" borderId="21" xfId="1357" applyNumberFormat="1" applyFont="1" applyFill="1" applyBorder="1" applyAlignment="1">
      <alignment vertical="center"/>
      <protection/>
    </xf>
    <xf numFmtId="0" fontId="59" fillId="0" borderId="21" xfId="1357" applyNumberFormat="1" applyFont="1" applyFill="1" applyBorder="1" applyAlignment="1">
      <alignment wrapText="1"/>
      <protection/>
    </xf>
    <xf numFmtId="167" fontId="60" fillId="0" borderId="37" xfId="1357" applyNumberFormat="1" applyFont="1" applyFill="1" applyBorder="1" applyAlignment="1">
      <alignment horizontal="right"/>
      <protection/>
    </xf>
    <xf numFmtId="167" fontId="60" fillId="0" borderId="28" xfId="1357" applyNumberFormat="1" applyFont="1" applyFill="1" applyBorder="1" applyAlignment="1">
      <alignment horizontal="right"/>
      <protection/>
    </xf>
    <xf numFmtId="0" fontId="0" fillId="0" borderId="23" xfId="1108" applyFont="1" applyBorder="1" applyAlignment="1">
      <alignment horizontal="left" vertical="top"/>
      <protection/>
    </xf>
    <xf numFmtId="2" fontId="43" fillId="0" borderId="0" xfId="0" applyNumberFormat="1" applyFont="1" applyBorder="1" applyAlignment="1" quotePrefix="1">
      <alignment vertical="top" wrapText="1"/>
    </xf>
    <xf numFmtId="167" fontId="8" fillId="61" borderId="21" xfId="1023" applyNumberFormat="1" applyFont="1" applyFill="1" applyBorder="1" applyAlignment="1">
      <alignment horizontal="right"/>
      <protection/>
    </xf>
    <xf numFmtId="167" fontId="8" fillId="0" borderId="21" xfId="1023" applyNumberFormat="1" applyFont="1" applyBorder="1" applyAlignment="1">
      <alignment horizontal="right" vertical="top"/>
      <protection/>
    </xf>
    <xf numFmtId="0" fontId="5" fillId="0" borderId="23" xfId="1108" applyFont="1" applyBorder="1" applyAlignment="1">
      <alignment horizontal="right" vertical="top"/>
      <protection/>
    </xf>
    <xf numFmtId="169" fontId="0" fillId="0" borderId="23" xfId="1684" applyNumberFormat="1" applyFont="1" applyBorder="1" applyAlignment="1">
      <alignment horizontal="right" vertical="top"/>
    </xf>
    <xf numFmtId="43" fontId="0" fillId="0" borderId="23" xfId="619" applyFont="1" applyBorder="1" applyAlignment="1">
      <alignment horizontal="left" vertical="top"/>
    </xf>
    <xf numFmtId="167" fontId="0" fillId="0" borderId="23" xfId="1108" applyNumberFormat="1" applyFont="1" applyBorder="1">
      <alignment/>
      <protection/>
    </xf>
    <xf numFmtId="167" fontId="0" fillId="0" borderId="23" xfId="1108" applyNumberFormat="1" applyFont="1" applyFill="1" applyBorder="1">
      <alignment/>
      <protection/>
    </xf>
    <xf numFmtId="167" fontId="5" fillId="0" borderId="23" xfId="1108" applyNumberFormat="1" applyFont="1" applyFill="1" applyBorder="1">
      <alignment/>
      <protection/>
    </xf>
    <xf numFmtId="0" fontId="0" fillId="0" borderId="23" xfId="1108" applyFont="1" applyFill="1" applyBorder="1">
      <alignment/>
      <protection/>
    </xf>
    <xf numFmtId="0" fontId="0" fillId="0" borderId="23" xfId="1108" applyFont="1" applyFill="1" applyBorder="1" applyAlignment="1">
      <alignment horizontal="left" vertical="top"/>
      <protection/>
    </xf>
    <xf numFmtId="43" fontId="0" fillId="0" borderId="23" xfId="710" applyFont="1" applyFill="1" applyBorder="1" applyAlignment="1">
      <alignment/>
    </xf>
    <xf numFmtId="167" fontId="5" fillId="0" borderId="23" xfId="1108" applyNumberFormat="1" applyFont="1" applyBorder="1">
      <alignment/>
      <protection/>
    </xf>
    <xf numFmtId="167" fontId="0" fillId="0" borderId="0" xfId="1108" applyNumberFormat="1" applyFont="1" applyBorder="1">
      <alignment/>
      <protection/>
    </xf>
    <xf numFmtId="43" fontId="59" fillId="0" borderId="17" xfId="614" applyFont="1" applyFill="1" applyBorder="1" applyAlignment="1">
      <alignment horizontal="right"/>
    </xf>
    <xf numFmtId="0" fontId="59" fillId="0" borderId="17" xfId="1357" applyNumberFormat="1" applyFont="1" applyFill="1" applyBorder="1" applyAlignment="1" applyProtection="1">
      <alignment/>
      <protection locked="0"/>
    </xf>
    <xf numFmtId="43" fontId="59" fillId="0" borderId="17" xfId="1357" applyNumberFormat="1" applyFont="1" applyFill="1" applyBorder="1" applyAlignment="1">
      <alignment horizontal="right"/>
      <protection/>
    </xf>
    <xf numFmtId="43" fontId="59" fillId="0" borderId="17" xfId="1357" applyNumberFormat="1" applyFont="1" applyFill="1" applyBorder="1" applyAlignment="1">
      <alignment horizontal="right" vertical="center"/>
      <protection/>
    </xf>
    <xf numFmtId="43" fontId="59" fillId="0" borderId="17" xfId="614" applyFont="1" applyFill="1" applyBorder="1" applyAlignment="1" applyProtection="1">
      <alignment/>
      <protection locked="0"/>
    </xf>
    <xf numFmtId="0" fontId="59" fillId="0" borderId="23" xfId="1357" applyNumberFormat="1" applyFont="1" applyFill="1" applyBorder="1" applyAlignment="1">
      <alignment/>
      <protection/>
    </xf>
    <xf numFmtId="0" fontId="59" fillId="0" borderId="23" xfId="1357" applyNumberFormat="1" applyFont="1" applyFill="1" applyBorder="1" applyAlignment="1">
      <alignment/>
      <protection/>
    </xf>
    <xf numFmtId="0" fontId="59" fillId="0" borderId="23" xfId="1357" applyNumberFormat="1" applyFont="1" applyFill="1" applyBorder="1" applyAlignment="1">
      <alignment vertical="center"/>
      <protection/>
    </xf>
    <xf numFmtId="0" fontId="59" fillId="0" borderId="23" xfId="1357" applyNumberFormat="1" applyFont="1" applyFill="1" applyBorder="1" applyAlignment="1">
      <alignment wrapText="1"/>
      <protection/>
    </xf>
    <xf numFmtId="0" fontId="59" fillId="0" borderId="25" xfId="1357" applyNumberFormat="1" applyFont="1" applyFill="1" applyBorder="1" applyAlignment="1">
      <alignment/>
      <protection/>
    </xf>
    <xf numFmtId="0" fontId="43" fillId="0" borderId="23" xfId="0" applyNumberFormat="1" applyFont="1" applyFill="1" applyBorder="1" applyAlignment="1">
      <alignment horizontal="left" vertical="top" wrapText="1"/>
    </xf>
    <xf numFmtId="0" fontId="43" fillId="0" borderId="0" xfId="0" applyNumberFormat="1" applyFont="1" applyFill="1" applyBorder="1" applyAlignment="1">
      <alignment horizontal="left" vertical="top" wrapText="1"/>
    </xf>
    <xf numFmtId="0" fontId="43" fillId="0" borderId="17" xfId="0" applyNumberFormat="1" applyFont="1" applyFill="1" applyBorder="1" applyAlignment="1">
      <alignment horizontal="left" vertical="top" wrapText="1"/>
    </xf>
    <xf numFmtId="0" fontId="43" fillId="0" borderId="23" xfId="0" applyNumberFormat="1" applyFont="1" applyFill="1" applyBorder="1" applyAlignment="1">
      <alignment horizontal="left" vertical="center" wrapText="1"/>
    </xf>
    <xf numFmtId="0" fontId="43" fillId="0" borderId="0" xfId="0" applyNumberFormat="1" applyFont="1" applyFill="1" applyBorder="1" applyAlignment="1">
      <alignment horizontal="left" vertical="center" wrapText="1"/>
    </xf>
    <xf numFmtId="0" fontId="43" fillId="0" borderId="17" xfId="0" applyNumberFormat="1" applyFont="1" applyFill="1" applyBorder="1" applyAlignment="1">
      <alignment horizontal="left" vertical="center" wrapText="1"/>
    </xf>
    <xf numFmtId="0" fontId="43" fillId="0" borderId="23" xfId="0" applyFont="1" applyBorder="1" applyAlignment="1">
      <alignment horizontal="left" vertical="top" wrapText="1"/>
    </xf>
    <xf numFmtId="0" fontId="43" fillId="0" borderId="0" xfId="0" applyFont="1" applyBorder="1" applyAlignment="1">
      <alignment horizontal="left" vertical="top" wrapText="1"/>
    </xf>
    <xf numFmtId="0" fontId="43" fillId="0" borderId="17" xfId="0" applyFont="1" applyBorder="1" applyAlignment="1">
      <alignment horizontal="left" vertical="top" wrapText="1"/>
    </xf>
    <xf numFmtId="2" fontId="43" fillId="0" borderId="0" xfId="0" applyNumberFormat="1" applyFont="1" applyBorder="1" applyAlignment="1" quotePrefix="1">
      <alignment horizontal="left" vertical="top" wrapText="1"/>
    </xf>
    <xf numFmtId="0" fontId="43" fillId="0" borderId="0" xfId="0" applyNumberFormat="1" applyFont="1" applyBorder="1" applyAlignment="1">
      <alignment horizontal="left" vertical="top" wrapText="1"/>
    </xf>
    <xf numFmtId="0" fontId="43" fillId="0" borderId="17" xfId="0" applyNumberFormat="1" applyFont="1" applyBorder="1" applyAlignment="1">
      <alignment horizontal="left" vertical="top" wrapText="1"/>
    </xf>
    <xf numFmtId="0" fontId="43" fillId="0" borderId="0" xfId="0" applyNumberFormat="1" applyFont="1" applyBorder="1" applyAlignment="1">
      <alignment horizontal="left" vertical="center" wrapText="1"/>
    </xf>
    <xf numFmtId="0" fontId="43" fillId="0" borderId="17" xfId="0" applyNumberFormat="1" applyFont="1" applyBorder="1" applyAlignment="1">
      <alignment horizontal="left" vertical="center" wrapText="1"/>
    </xf>
    <xf numFmtId="2" fontId="12" fillId="0" borderId="0" xfId="0" applyNumberFormat="1" applyFont="1" applyFill="1" applyBorder="1" applyAlignment="1">
      <alignment horizontal="center" vertical="center"/>
    </xf>
    <xf numFmtId="0" fontId="43" fillId="0" borderId="23" xfId="0" applyNumberFormat="1" applyFont="1" applyBorder="1" applyAlignment="1">
      <alignment horizontal="left" vertical="center" wrapText="1"/>
    </xf>
    <xf numFmtId="0" fontId="43" fillId="0" borderId="0" xfId="0" applyFont="1" applyFill="1" applyBorder="1" applyAlignment="1">
      <alignment horizontal="left" vertical="top"/>
    </xf>
    <xf numFmtId="0" fontId="12" fillId="0" borderId="0" xfId="0" applyFont="1" applyFill="1" applyBorder="1" applyAlignment="1">
      <alignment horizontal="justify" vertical="top" wrapText="1"/>
    </xf>
    <xf numFmtId="0" fontId="43" fillId="0" borderId="0" xfId="0" applyFont="1" applyFill="1" applyBorder="1" applyAlignment="1">
      <alignment horizontal="justify" vertical="top" wrapText="1"/>
    </xf>
    <xf numFmtId="0" fontId="43" fillId="0" borderId="0" xfId="0" applyFont="1" applyFill="1" applyAlignment="1">
      <alignment horizontal="justify" vertical="top" wrapText="1"/>
    </xf>
    <xf numFmtId="0" fontId="45" fillId="0" borderId="0" xfId="0" applyFont="1" applyFill="1" applyBorder="1" applyAlignment="1">
      <alignment horizontal="justify" vertical="top" wrapText="1"/>
    </xf>
    <xf numFmtId="2" fontId="12" fillId="0" borderId="0" xfId="0" applyNumberFormat="1" applyFont="1" applyFill="1" applyBorder="1" applyAlignment="1">
      <alignment horizontal="center"/>
    </xf>
    <xf numFmtId="2" fontId="12" fillId="0" borderId="0" xfId="0" applyNumberFormat="1" applyFont="1" applyFill="1" applyBorder="1" applyAlignment="1">
      <alignment horizontal="center" vertical="top"/>
    </xf>
    <xf numFmtId="2" fontId="12" fillId="0" borderId="0" xfId="0" applyNumberFormat="1" applyFont="1" applyFill="1" applyBorder="1" applyAlignment="1">
      <alignment horizontal="center" vertical="top" wrapText="1"/>
    </xf>
    <xf numFmtId="0" fontId="43" fillId="0" borderId="0" xfId="0" applyFont="1" applyFill="1" applyBorder="1" applyAlignment="1">
      <alignment horizontal="left" vertical="top" wrapText="1"/>
    </xf>
    <xf numFmtId="169" fontId="9" fillId="0" borderId="30" xfId="1667" applyNumberFormat="1" applyFont="1" applyBorder="1" applyAlignment="1">
      <alignment horizontal="center"/>
    </xf>
    <xf numFmtId="169" fontId="9" fillId="0" borderId="31" xfId="1667" applyNumberFormat="1" applyFont="1" applyBorder="1" applyAlignment="1">
      <alignment horizontal="center"/>
    </xf>
    <xf numFmtId="0" fontId="4" fillId="0" borderId="0" xfId="1023" applyFont="1" applyAlignment="1">
      <alignment horizontal="center"/>
      <protection/>
    </xf>
    <xf numFmtId="2" fontId="4" fillId="0" borderId="0" xfId="1023" applyNumberFormat="1" applyFont="1" applyFill="1" applyAlignment="1">
      <alignment horizontal="center"/>
      <protection/>
    </xf>
    <xf numFmtId="2" fontId="4" fillId="0" borderId="0" xfId="1023" applyNumberFormat="1" applyFont="1" applyAlignment="1">
      <alignment horizontal="center"/>
      <protection/>
    </xf>
    <xf numFmtId="0" fontId="8" fillId="0" borderId="0" xfId="1023" applyFont="1" applyFill="1" applyBorder="1" applyAlignment="1">
      <alignment horizontal="justify" vertical="top" wrapText="1"/>
      <protection/>
    </xf>
    <xf numFmtId="0" fontId="8" fillId="0" borderId="0" xfId="1023" applyFont="1" applyBorder="1" applyAlignment="1">
      <alignment horizontal="left" wrapText="1"/>
      <protection/>
    </xf>
    <xf numFmtId="0" fontId="0" fillId="0" borderId="23" xfId="1108" applyFont="1" applyBorder="1" applyAlignment="1">
      <alignment horizontal="left" vertical="top"/>
      <protection/>
    </xf>
    <xf numFmtId="0" fontId="0" fillId="0" borderId="17" xfId="1108" applyFont="1" applyBorder="1" applyAlignment="1">
      <alignment horizontal="left" vertical="top"/>
      <protection/>
    </xf>
    <xf numFmtId="0" fontId="0" fillId="0" borderId="0" xfId="1108" applyFont="1" applyBorder="1" applyAlignment="1">
      <alignment horizontal="justify" vertical="center" wrapText="1"/>
      <protection/>
    </xf>
    <xf numFmtId="0" fontId="0" fillId="0" borderId="22" xfId="1108" applyFont="1" applyBorder="1" applyAlignment="1">
      <alignment horizontal="left" vertical="top"/>
      <protection/>
    </xf>
    <xf numFmtId="0" fontId="0" fillId="0" borderId="34" xfId="1108" applyFont="1" applyBorder="1" applyAlignment="1">
      <alignment horizontal="left" vertical="top"/>
      <protection/>
    </xf>
    <xf numFmtId="0" fontId="5" fillId="0" borderId="0" xfId="1108" applyFont="1" applyAlignment="1">
      <alignment horizontal="center" vertical="top"/>
      <protection/>
    </xf>
    <xf numFmtId="0" fontId="5" fillId="0" borderId="22" xfId="1108" applyFont="1" applyBorder="1" applyAlignment="1">
      <alignment horizontal="left"/>
      <protection/>
    </xf>
    <xf numFmtId="0" fontId="5" fillId="0" borderId="33" xfId="1108" applyFont="1" applyBorder="1" applyAlignment="1">
      <alignment horizontal="left"/>
      <protection/>
    </xf>
    <xf numFmtId="0" fontId="5" fillId="0" borderId="29" xfId="1108" applyFont="1" applyBorder="1" applyAlignment="1">
      <alignment horizontal="center"/>
      <protection/>
    </xf>
    <xf numFmtId="0" fontId="5" fillId="0" borderId="31" xfId="1108" applyFont="1" applyBorder="1" applyAlignment="1">
      <alignment horizontal="center"/>
      <protection/>
    </xf>
    <xf numFmtId="0" fontId="5" fillId="0" borderId="23" xfId="1108" applyFont="1" applyBorder="1" applyAlignment="1">
      <alignment horizontal="left"/>
      <protection/>
    </xf>
    <xf numFmtId="0" fontId="5" fillId="0" borderId="0" xfId="1108" applyFont="1" applyBorder="1" applyAlignment="1">
      <alignment horizontal="left"/>
      <protection/>
    </xf>
    <xf numFmtId="0" fontId="5" fillId="0" borderId="17" xfId="1108" applyFont="1" applyBorder="1" applyAlignment="1">
      <alignment horizontal="left"/>
      <protection/>
    </xf>
    <xf numFmtId="0" fontId="5" fillId="61" borderId="0" xfId="1357" applyNumberFormat="1" applyFont="1" applyFill="1" applyAlignment="1" quotePrefix="1">
      <alignment horizontal="left" vertical="justify" wrapText="1"/>
      <protection/>
    </xf>
    <xf numFmtId="0" fontId="59" fillId="0" borderId="0" xfId="1357" applyNumberFormat="1" applyFont="1" applyFill="1" applyAlignment="1">
      <alignment horizontal="left" vertical="top" wrapText="1"/>
      <protection/>
    </xf>
    <xf numFmtId="0" fontId="0" fillId="61" borderId="30" xfId="0" applyFont="1" applyFill="1" applyBorder="1" applyAlignment="1">
      <alignment horizontal="center" vertical="center"/>
    </xf>
    <xf numFmtId="0" fontId="0" fillId="0" borderId="0" xfId="1023" applyFont="1" applyAlignment="1">
      <alignment horizontal="justify" vertical="top" wrapText="1"/>
      <protection/>
    </xf>
    <xf numFmtId="0" fontId="0" fillId="0" borderId="0" xfId="1023" applyFont="1" applyAlignment="1">
      <alignment horizontal="justify" vertical="center" wrapText="1"/>
      <protection/>
    </xf>
    <xf numFmtId="0" fontId="0" fillId="0" borderId="0" xfId="1023" applyFont="1" applyAlignment="1">
      <alignment horizontal="justify" vertical="center" wrapText="1"/>
      <protection/>
    </xf>
    <xf numFmtId="0" fontId="0" fillId="0" borderId="0" xfId="1023" applyNumberFormat="1" applyFont="1" applyAlignment="1">
      <alignment horizontal="justify" vertical="top" wrapText="1"/>
      <protection/>
    </xf>
    <xf numFmtId="0" fontId="0" fillId="0" borderId="0" xfId="0" applyFont="1" applyAlignment="1">
      <alignment horizontal="left" vertical="top" wrapText="1"/>
    </xf>
    <xf numFmtId="0" fontId="0" fillId="0" borderId="0" xfId="0" applyFont="1" applyAlignment="1">
      <alignment horizontal="left" vertical="top" wrapText="1"/>
    </xf>
    <xf numFmtId="0" fontId="0" fillId="61" borderId="0" xfId="1023" applyFont="1" applyFill="1" applyAlignment="1">
      <alignment horizontal="center"/>
      <protection/>
    </xf>
    <xf numFmtId="0" fontId="0" fillId="0" borderId="0" xfId="1024" applyFont="1" applyBorder="1" applyAlignment="1">
      <alignment horizontal="right" vertical="center"/>
      <protection/>
    </xf>
    <xf numFmtId="0" fontId="0" fillId="0" borderId="26" xfId="1024" applyFont="1" applyBorder="1" applyAlignment="1">
      <alignment horizontal="right" vertical="center"/>
      <protection/>
    </xf>
    <xf numFmtId="0" fontId="0" fillId="61" borderId="0" xfId="1024" applyFont="1" applyFill="1" applyAlignment="1">
      <alignment horizontal="right"/>
      <protection/>
    </xf>
    <xf numFmtId="0" fontId="4" fillId="61" borderId="22" xfId="0" applyFont="1" applyFill="1" applyBorder="1" applyAlignment="1">
      <alignment horizontal="center"/>
    </xf>
    <xf numFmtId="0" fontId="4" fillId="61" borderId="33" xfId="0" applyFont="1" applyFill="1" applyBorder="1" applyAlignment="1">
      <alignment horizontal="center"/>
    </xf>
    <xf numFmtId="0" fontId="4" fillId="61" borderId="34" xfId="0" applyFont="1" applyFill="1" applyBorder="1" applyAlignment="1">
      <alignment horizontal="center"/>
    </xf>
    <xf numFmtId="0" fontId="81" fillId="61" borderId="0" xfId="0" applyFont="1" applyFill="1" applyAlignment="1">
      <alignment horizontal="justify" vertical="top" wrapText="1"/>
    </xf>
    <xf numFmtId="0" fontId="0" fillId="61" borderId="0" xfId="0" applyFont="1" applyFill="1" applyAlignment="1">
      <alignment horizontal="justify" vertical="top" wrapText="1"/>
    </xf>
  </cellXfs>
  <cellStyles count="1842">
    <cellStyle name="Normal" xfId="0"/>
    <cellStyle name="_~4935832" xfId="15"/>
    <cellStyle name="_~4935832 2" xfId="16"/>
    <cellStyle name="_~4935832 3" xfId="17"/>
    <cellStyle name="_Soujanya Elec" xfId="18"/>
    <cellStyle name="=C:\WINNT\SYSTEM32\COMMAND.COM" xfId="19"/>
    <cellStyle name="=C:\WINNT\SYSTEM32\COMMAND.COM 2" xfId="20"/>
    <cellStyle name="=C:\WINNT\SYSTEM32\COMMAND.COM 2 2" xfId="21"/>
    <cellStyle name="=C:\WINNT\SYSTEM32\COMMAND.COM 2 3" xfId="22"/>
    <cellStyle name="=C:\WINNT\SYSTEM32\COMMAND.COM 3" xfId="23"/>
    <cellStyle name="=C:\WINNT\SYSTEM32\COMMAND.COM 4" xfId="24"/>
    <cellStyle name="=C:\WINNT\SYSTEM32\COMMAND.COM 5" xfId="25"/>
    <cellStyle name="=C:\WINNT\SYSTEM32\COMMAND.COM_Book1" xfId="26"/>
    <cellStyle name="20% - Accent1" xfId="27"/>
    <cellStyle name="20% - Accent1 10" xfId="28"/>
    <cellStyle name="20% - Accent1 10 2" xfId="29"/>
    <cellStyle name="20% - Accent1 11" xfId="30"/>
    <cellStyle name="20% - Accent1 11 2" xfId="31"/>
    <cellStyle name="20% - Accent1 12" xfId="32"/>
    <cellStyle name="20% - Accent1 12 2" xfId="33"/>
    <cellStyle name="20% - Accent1 13" xfId="34"/>
    <cellStyle name="20% - Accent1 13 2" xfId="35"/>
    <cellStyle name="20% - Accent1 2" xfId="36"/>
    <cellStyle name="20% - Accent1 2 2" xfId="37"/>
    <cellStyle name="20% - Accent1 2 2 2" xfId="38"/>
    <cellStyle name="20% - Accent1 2 3" xfId="39"/>
    <cellStyle name="20% - Accent1 2 3 2" xfId="40"/>
    <cellStyle name="20% - Accent1 2 4" xfId="41"/>
    <cellStyle name="20% - Accent1 2_Additional Info_ Dipankar Maity31.03.2012" xfId="42"/>
    <cellStyle name="20% - Accent1 3" xfId="43"/>
    <cellStyle name="20% - Accent1 3 2" xfId="44"/>
    <cellStyle name="20% - Accent1 4" xfId="45"/>
    <cellStyle name="20% - Accent1 4 2" xfId="46"/>
    <cellStyle name="20% - Accent1 5" xfId="47"/>
    <cellStyle name="20% - Accent1 5 2" xfId="48"/>
    <cellStyle name="20% - Accent1 6" xfId="49"/>
    <cellStyle name="20% - Accent1 6 2" xfId="50"/>
    <cellStyle name="20% - Accent1 7" xfId="51"/>
    <cellStyle name="20% - Accent1 7 2" xfId="52"/>
    <cellStyle name="20% - Accent1 8" xfId="53"/>
    <cellStyle name="20% - Accent1 8 2" xfId="54"/>
    <cellStyle name="20% - Accent1 9" xfId="55"/>
    <cellStyle name="20% - Accent1 9 2" xfId="56"/>
    <cellStyle name="20% - Accent2" xfId="57"/>
    <cellStyle name="20% - Accent2 10" xfId="58"/>
    <cellStyle name="20% - Accent2 10 2" xfId="59"/>
    <cellStyle name="20% - Accent2 11" xfId="60"/>
    <cellStyle name="20% - Accent2 11 2" xfId="61"/>
    <cellStyle name="20% - Accent2 12" xfId="62"/>
    <cellStyle name="20% - Accent2 12 2" xfId="63"/>
    <cellStyle name="20% - Accent2 13" xfId="64"/>
    <cellStyle name="20% - Accent2 13 2" xfId="65"/>
    <cellStyle name="20% - Accent2 2" xfId="66"/>
    <cellStyle name="20% - Accent2 2 2" xfId="67"/>
    <cellStyle name="20% - Accent2 2 2 2" xfId="68"/>
    <cellStyle name="20% - Accent2 2 3" xfId="69"/>
    <cellStyle name="20% - Accent2 2 3 2" xfId="70"/>
    <cellStyle name="20% - Accent2 2 4" xfId="71"/>
    <cellStyle name="20% - Accent2 2_Additional Info_ Dipankar Maity31.03.2012" xfId="72"/>
    <cellStyle name="20% - Accent2 3" xfId="73"/>
    <cellStyle name="20% - Accent2 3 2" xfId="74"/>
    <cellStyle name="20% - Accent2 4" xfId="75"/>
    <cellStyle name="20% - Accent2 4 2" xfId="76"/>
    <cellStyle name="20% - Accent2 5" xfId="77"/>
    <cellStyle name="20% - Accent2 5 2" xfId="78"/>
    <cellStyle name="20% - Accent2 6" xfId="79"/>
    <cellStyle name="20% - Accent2 6 2" xfId="80"/>
    <cellStyle name="20% - Accent2 7" xfId="81"/>
    <cellStyle name="20% - Accent2 7 2" xfId="82"/>
    <cellStyle name="20% - Accent2 8" xfId="83"/>
    <cellStyle name="20% - Accent2 8 2" xfId="84"/>
    <cellStyle name="20% - Accent2 9" xfId="85"/>
    <cellStyle name="20% - Accent2 9 2" xfId="86"/>
    <cellStyle name="20% - Accent3" xfId="87"/>
    <cellStyle name="20% - Accent3 10" xfId="88"/>
    <cellStyle name="20% - Accent3 10 2" xfId="89"/>
    <cellStyle name="20% - Accent3 11" xfId="90"/>
    <cellStyle name="20% - Accent3 11 2" xfId="91"/>
    <cellStyle name="20% - Accent3 12" xfId="92"/>
    <cellStyle name="20% - Accent3 12 2" xfId="93"/>
    <cellStyle name="20% - Accent3 13" xfId="94"/>
    <cellStyle name="20% - Accent3 13 2" xfId="95"/>
    <cellStyle name="20% - Accent3 2" xfId="96"/>
    <cellStyle name="20% - Accent3 2 2" xfId="97"/>
    <cellStyle name="20% - Accent3 2 2 2" xfId="98"/>
    <cellStyle name="20% - Accent3 2 3" xfId="99"/>
    <cellStyle name="20% - Accent3 2 3 2" xfId="100"/>
    <cellStyle name="20% - Accent3 2 4" xfId="101"/>
    <cellStyle name="20% - Accent3 2_Additional Info_ Dipankar Maity31.03.2012" xfId="102"/>
    <cellStyle name="20% - Accent3 3" xfId="103"/>
    <cellStyle name="20% - Accent3 3 2" xfId="104"/>
    <cellStyle name="20% - Accent3 4" xfId="105"/>
    <cellStyle name="20% - Accent3 4 2" xfId="106"/>
    <cellStyle name="20% - Accent3 5" xfId="107"/>
    <cellStyle name="20% - Accent3 5 2" xfId="108"/>
    <cellStyle name="20% - Accent3 6" xfId="109"/>
    <cellStyle name="20% - Accent3 6 2" xfId="110"/>
    <cellStyle name="20% - Accent3 7" xfId="111"/>
    <cellStyle name="20% - Accent3 7 2" xfId="112"/>
    <cellStyle name="20% - Accent3 8" xfId="113"/>
    <cellStyle name="20% - Accent3 8 2" xfId="114"/>
    <cellStyle name="20% - Accent3 9" xfId="115"/>
    <cellStyle name="20% - Accent3 9 2" xfId="116"/>
    <cellStyle name="20% - Accent4" xfId="117"/>
    <cellStyle name="20% - Accent4 10" xfId="118"/>
    <cellStyle name="20% - Accent4 10 2" xfId="119"/>
    <cellStyle name="20% - Accent4 11" xfId="120"/>
    <cellStyle name="20% - Accent4 11 2" xfId="121"/>
    <cellStyle name="20% - Accent4 12" xfId="122"/>
    <cellStyle name="20% - Accent4 12 2" xfId="123"/>
    <cellStyle name="20% - Accent4 13" xfId="124"/>
    <cellStyle name="20% - Accent4 13 2" xfId="125"/>
    <cellStyle name="20% - Accent4 2" xfId="126"/>
    <cellStyle name="20% - Accent4 2 2" xfId="127"/>
    <cellStyle name="20% - Accent4 2 2 2" xfId="128"/>
    <cellStyle name="20% - Accent4 2 3" xfId="129"/>
    <cellStyle name="20% - Accent4 2 3 2" xfId="130"/>
    <cellStyle name="20% - Accent4 2 4" xfId="131"/>
    <cellStyle name="20% - Accent4 2_Additional Info_ Dipankar Maity31.03.2012" xfId="132"/>
    <cellStyle name="20% - Accent4 3" xfId="133"/>
    <cellStyle name="20% - Accent4 3 2" xfId="134"/>
    <cellStyle name="20% - Accent4 4" xfId="135"/>
    <cellStyle name="20% - Accent4 4 2" xfId="136"/>
    <cellStyle name="20% - Accent4 5" xfId="137"/>
    <cellStyle name="20% - Accent4 5 2" xfId="138"/>
    <cellStyle name="20% - Accent4 6" xfId="139"/>
    <cellStyle name="20% - Accent4 6 2" xfId="140"/>
    <cellStyle name="20% - Accent4 7" xfId="141"/>
    <cellStyle name="20% - Accent4 7 2" xfId="142"/>
    <cellStyle name="20% - Accent4 8" xfId="143"/>
    <cellStyle name="20% - Accent4 8 2" xfId="144"/>
    <cellStyle name="20% - Accent4 9" xfId="145"/>
    <cellStyle name="20% - Accent4 9 2" xfId="146"/>
    <cellStyle name="20% - Accent5" xfId="147"/>
    <cellStyle name="20% - Accent5 10" xfId="148"/>
    <cellStyle name="20% - Accent5 10 2" xfId="149"/>
    <cellStyle name="20% - Accent5 11" xfId="150"/>
    <cellStyle name="20% - Accent5 11 2" xfId="151"/>
    <cellStyle name="20% - Accent5 12" xfId="152"/>
    <cellStyle name="20% - Accent5 12 2" xfId="153"/>
    <cellStyle name="20% - Accent5 13" xfId="154"/>
    <cellStyle name="20% - Accent5 13 2" xfId="155"/>
    <cellStyle name="20% - Accent5 2" xfId="156"/>
    <cellStyle name="20% - Accent5 2 2" xfId="157"/>
    <cellStyle name="20% - Accent5 2 2 2" xfId="158"/>
    <cellStyle name="20% - Accent5 2 3" xfId="159"/>
    <cellStyle name="20% - Accent5 2 3 2" xfId="160"/>
    <cellStyle name="20% - Accent5 2 4" xfId="161"/>
    <cellStyle name="20% - Accent5 2_Additional Info_ Dipankar Maity31.03.2012" xfId="162"/>
    <cellStyle name="20% - Accent5 3" xfId="163"/>
    <cellStyle name="20% - Accent5 3 2" xfId="164"/>
    <cellStyle name="20% - Accent5 4" xfId="165"/>
    <cellStyle name="20% - Accent5 4 2" xfId="166"/>
    <cellStyle name="20% - Accent5 5" xfId="167"/>
    <cellStyle name="20% - Accent5 5 2" xfId="168"/>
    <cellStyle name="20% - Accent5 6" xfId="169"/>
    <cellStyle name="20% - Accent5 6 2" xfId="170"/>
    <cellStyle name="20% - Accent5 7" xfId="171"/>
    <cellStyle name="20% - Accent5 7 2" xfId="172"/>
    <cellStyle name="20% - Accent5 8" xfId="173"/>
    <cellStyle name="20% - Accent5 8 2" xfId="174"/>
    <cellStyle name="20% - Accent5 9" xfId="175"/>
    <cellStyle name="20% - Accent5 9 2" xfId="176"/>
    <cellStyle name="20% - Accent6" xfId="177"/>
    <cellStyle name="20% - Accent6 10" xfId="178"/>
    <cellStyle name="20% - Accent6 10 2" xfId="179"/>
    <cellStyle name="20% - Accent6 11" xfId="180"/>
    <cellStyle name="20% - Accent6 11 2" xfId="181"/>
    <cellStyle name="20% - Accent6 12" xfId="182"/>
    <cellStyle name="20% - Accent6 12 2" xfId="183"/>
    <cellStyle name="20% - Accent6 13" xfId="184"/>
    <cellStyle name="20% - Accent6 13 2" xfId="185"/>
    <cellStyle name="20% - Accent6 2" xfId="186"/>
    <cellStyle name="20% - Accent6 2 2" xfId="187"/>
    <cellStyle name="20% - Accent6 2 2 2" xfId="188"/>
    <cellStyle name="20% - Accent6 2 3" xfId="189"/>
    <cellStyle name="20% - Accent6 2 3 2" xfId="190"/>
    <cellStyle name="20% - Accent6 2 4" xfId="191"/>
    <cellStyle name="20% - Accent6 2_Additional Info_ Dipankar Maity31.03.2012" xfId="192"/>
    <cellStyle name="20% - Accent6 3" xfId="193"/>
    <cellStyle name="20% - Accent6 3 2" xfId="194"/>
    <cellStyle name="20% - Accent6 4" xfId="195"/>
    <cellStyle name="20% - Accent6 4 2" xfId="196"/>
    <cellStyle name="20% - Accent6 5" xfId="197"/>
    <cellStyle name="20% - Accent6 5 2" xfId="198"/>
    <cellStyle name="20% - Accent6 6" xfId="199"/>
    <cellStyle name="20% - Accent6 6 2" xfId="200"/>
    <cellStyle name="20% - Accent6 7" xfId="201"/>
    <cellStyle name="20% - Accent6 7 2" xfId="202"/>
    <cellStyle name="20% - Accent6 8" xfId="203"/>
    <cellStyle name="20% - Accent6 8 2" xfId="204"/>
    <cellStyle name="20% - Accent6 9" xfId="205"/>
    <cellStyle name="20% - Accent6 9 2" xfId="206"/>
    <cellStyle name="40% - Accent1" xfId="207"/>
    <cellStyle name="40% - Accent1 10" xfId="208"/>
    <cellStyle name="40% - Accent1 10 2" xfId="209"/>
    <cellStyle name="40% - Accent1 11" xfId="210"/>
    <cellStyle name="40% - Accent1 11 2" xfId="211"/>
    <cellStyle name="40% - Accent1 12" xfId="212"/>
    <cellStyle name="40% - Accent1 12 2" xfId="213"/>
    <cellStyle name="40% - Accent1 13" xfId="214"/>
    <cellStyle name="40% - Accent1 13 2" xfId="215"/>
    <cellStyle name="40% - Accent1 2" xfId="216"/>
    <cellStyle name="40% - Accent1 2 2" xfId="217"/>
    <cellStyle name="40% - Accent1 2 2 2" xfId="218"/>
    <cellStyle name="40% - Accent1 2 3" xfId="219"/>
    <cellStyle name="40% - Accent1 2 3 2" xfId="220"/>
    <cellStyle name="40% - Accent1 2 4" xfId="221"/>
    <cellStyle name="40% - Accent1 2_Additional Info_ Dipankar Maity31.03.2012" xfId="222"/>
    <cellStyle name="40% - Accent1 3" xfId="223"/>
    <cellStyle name="40% - Accent1 3 2" xfId="224"/>
    <cellStyle name="40% - Accent1 4" xfId="225"/>
    <cellStyle name="40% - Accent1 4 2" xfId="226"/>
    <cellStyle name="40% - Accent1 5" xfId="227"/>
    <cellStyle name="40% - Accent1 5 2" xfId="228"/>
    <cellStyle name="40% - Accent1 6" xfId="229"/>
    <cellStyle name="40% - Accent1 6 2" xfId="230"/>
    <cellStyle name="40% - Accent1 7" xfId="231"/>
    <cellStyle name="40% - Accent1 7 2" xfId="232"/>
    <cellStyle name="40% - Accent1 8" xfId="233"/>
    <cellStyle name="40% - Accent1 8 2" xfId="234"/>
    <cellStyle name="40% - Accent1 9" xfId="235"/>
    <cellStyle name="40% - Accent1 9 2" xfId="236"/>
    <cellStyle name="40% - Accent2" xfId="237"/>
    <cellStyle name="40% - Accent2 10" xfId="238"/>
    <cellStyle name="40% - Accent2 10 2" xfId="239"/>
    <cellStyle name="40% - Accent2 11" xfId="240"/>
    <cellStyle name="40% - Accent2 11 2" xfId="241"/>
    <cellStyle name="40% - Accent2 12" xfId="242"/>
    <cellStyle name="40% - Accent2 12 2" xfId="243"/>
    <cellStyle name="40% - Accent2 13" xfId="244"/>
    <cellStyle name="40% - Accent2 13 2" xfId="245"/>
    <cellStyle name="40% - Accent2 2" xfId="246"/>
    <cellStyle name="40% - Accent2 2 2" xfId="247"/>
    <cellStyle name="40% - Accent2 2 2 2" xfId="248"/>
    <cellStyle name="40% - Accent2 2 3" xfId="249"/>
    <cellStyle name="40% - Accent2 2 3 2" xfId="250"/>
    <cellStyle name="40% - Accent2 2 4" xfId="251"/>
    <cellStyle name="40% - Accent2 2_Additional Info_ Dipankar Maity31.03.2012" xfId="252"/>
    <cellStyle name="40% - Accent2 3" xfId="253"/>
    <cellStyle name="40% - Accent2 3 2" xfId="254"/>
    <cellStyle name="40% - Accent2 4" xfId="255"/>
    <cellStyle name="40% - Accent2 4 2" xfId="256"/>
    <cellStyle name="40% - Accent2 5" xfId="257"/>
    <cellStyle name="40% - Accent2 5 2" xfId="258"/>
    <cellStyle name="40% - Accent2 6" xfId="259"/>
    <cellStyle name="40% - Accent2 6 2" xfId="260"/>
    <cellStyle name="40% - Accent2 7" xfId="261"/>
    <cellStyle name="40% - Accent2 7 2" xfId="262"/>
    <cellStyle name="40% - Accent2 8" xfId="263"/>
    <cellStyle name="40% - Accent2 8 2" xfId="264"/>
    <cellStyle name="40% - Accent2 9" xfId="265"/>
    <cellStyle name="40% - Accent2 9 2" xfId="266"/>
    <cellStyle name="40% - Accent3" xfId="267"/>
    <cellStyle name="40% - Accent3 10" xfId="268"/>
    <cellStyle name="40% - Accent3 10 2" xfId="269"/>
    <cellStyle name="40% - Accent3 11" xfId="270"/>
    <cellStyle name="40% - Accent3 11 2" xfId="271"/>
    <cellStyle name="40% - Accent3 12" xfId="272"/>
    <cellStyle name="40% - Accent3 12 2" xfId="273"/>
    <cellStyle name="40% - Accent3 13" xfId="274"/>
    <cellStyle name="40% - Accent3 13 2" xfId="275"/>
    <cellStyle name="40% - Accent3 2" xfId="276"/>
    <cellStyle name="40% - Accent3 2 2" xfId="277"/>
    <cellStyle name="40% - Accent3 2 2 2" xfId="278"/>
    <cellStyle name="40% - Accent3 2 3" xfId="279"/>
    <cellStyle name="40% - Accent3 2 3 2" xfId="280"/>
    <cellStyle name="40% - Accent3 2 4" xfId="281"/>
    <cellStyle name="40% - Accent3 2_Additional Info_ Dipankar Maity31.03.2012" xfId="282"/>
    <cellStyle name="40% - Accent3 3" xfId="283"/>
    <cellStyle name="40% - Accent3 3 2" xfId="284"/>
    <cellStyle name="40% - Accent3 4" xfId="285"/>
    <cellStyle name="40% - Accent3 4 2" xfId="286"/>
    <cellStyle name="40% - Accent3 5" xfId="287"/>
    <cellStyle name="40% - Accent3 5 2" xfId="288"/>
    <cellStyle name="40% - Accent3 6" xfId="289"/>
    <cellStyle name="40% - Accent3 6 2" xfId="290"/>
    <cellStyle name="40% - Accent3 7" xfId="291"/>
    <cellStyle name="40% - Accent3 7 2" xfId="292"/>
    <cellStyle name="40% - Accent3 8" xfId="293"/>
    <cellStyle name="40% - Accent3 8 2" xfId="294"/>
    <cellStyle name="40% - Accent3 9" xfId="295"/>
    <cellStyle name="40% - Accent3 9 2" xfId="296"/>
    <cellStyle name="40% - Accent4" xfId="297"/>
    <cellStyle name="40% - Accent4 10" xfId="298"/>
    <cellStyle name="40% - Accent4 10 2" xfId="299"/>
    <cellStyle name="40% - Accent4 11" xfId="300"/>
    <cellStyle name="40% - Accent4 11 2" xfId="301"/>
    <cellStyle name="40% - Accent4 12" xfId="302"/>
    <cellStyle name="40% - Accent4 12 2" xfId="303"/>
    <cellStyle name="40% - Accent4 13" xfId="304"/>
    <cellStyle name="40% - Accent4 13 2" xfId="305"/>
    <cellStyle name="40% - Accent4 2" xfId="306"/>
    <cellStyle name="40% - Accent4 2 2" xfId="307"/>
    <cellStyle name="40% - Accent4 2 2 2" xfId="308"/>
    <cellStyle name="40% - Accent4 2 3" xfId="309"/>
    <cellStyle name="40% - Accent4 2 3 2" xfId="310"/>
    <cellStyle name="40% - Accent4 2 4" xfId="311"/>
    <cellStyle name="40% - Accent4 2_Additional Info_ Dipankar Maity31.03.2012" xfId="312"/>
    <cellStyle name="40% - Accent4 3" xfId="313"/>
    <cellStyle name="40% - Accent4 3 2" xfId="314"/>
    <cellStyle name="40% - Accent4 4" xfId="315"/>
    <cellStyle name="40% - Accent4 4 2" xfId="316"/>
    <cellStyle name="40% - Accent4 5" xfId="317"/>
    <cellStyle name="40% - Accent4 5 2" xfId="318"/>
    <cellStyle name="40% - Accent4 6" xfId="319"/>
    <cellStyle name="40% - Accent4 6 2" xfId="320"/>
    <cellStyle name="40% - Accent4 7" xfId="321"/>
    <cellStyle name="40% - Accent4 7 2" xfId="322"/>
    <cellStyle name="40% - Accent4 8" xfId="323"/>
    <cellStyle name="40% - Accent4 8 2" xfId="324"/>
    <cellStyle name="40% - Accent4 9" xfId="325"/>
    <cellStyle name="40% - Accent4 9 2" xfId="326"/>
    <cellStyle name="40% - Accent5" xfId="327"/>
    <cellStyle name="40% - Accent5 10" xfId="328"/>
    <cellStyle name="40% - Accent5 10 2" xfId="329"/>
    <cellStyle name="40% - Accent5 11" xfId="330"/>
    <cellStyle name="40% - Accent5 11 2" xfId="331"/>
    <cellStyle name="40% - Accent5 12" xfId="332"/>
    <cellStyle name="40% - Accent5 12 2" xfId="333"/>
    <cellStyle name="40% - Accent5 13" xfId="334"/>
    <cellStyle name="40% - Accent5 13 2" xfId="335"/>
    <cellStyle name="40% - Accent5 2" xfId="336"/>
    <cellStyle name="40% - Accent5 2 2" xfId="337"/>
    <cellStyle name="40% - Accent5 2 2 2" xfId="338"/>
    <cellStyle name="40% - Accent5 2 3" xfId="339"/>
    <cellStyle name="40% - Accent5 2 3 2" xfId="340"/>
    <cellStyle name="40% - Accent5 2 4" xfId="341"/>
    <cellStyle name="40% - Accent5 2_Additional Info_ Dipankar Maity31.03.2012" xfId="342"/>
    <cellStyle name="40% - Accent5 3" xfId="343"/>
    <cellStyle name="40% - Accent5 3 2" xfId="344"/>
    <cellStyle name="40% - Accent5 4" xfId="345"/>
    <cellStyle name="40% - Accent5 4 2" xfId="346"/>
    <cellStyle name="40% - Accent5 5" xfId="347"/>
    <cellStyle name="40% - Accent5 5 2" xfId="348"/>
    <cellStyle name="40% - Accent5 6" xfId="349"/>
    <cellStyle name="40% - Accent5 6 2" xfId="350"/>
    <cellStyle name="40% - Accent5 7" xfId="351"/>
    <cellStyle name="40% - Accent5 7 2" xfId="352"/>
    <cellStyle name="40% - Accent5 8" xfId="353"/>
    <cellStyle name="40% - Accent5 8 2" xfId="354"/>
    <cellStyle name="40% - Accent5 9" xfId="355"/>
    <cellStyle name="40% - Accent5 9 2" xfId="356"/>
    <cellStyle name="40% - Accent6" xfId="357"/>
    <cellStyle name="40% - Accent6 10" xfId="358"/>
    <cellStyle name="40% - Accent6 10 2" xfId="359"/>
    <cellStyle name="40% - Accent6 11" xfId="360"/>
    <cellStyle name="40% - Accent6 11 2" xfId="361"/>
    <cellStyle name="40% - Accent6 12" xfId="362"/>
    <cellStyle name="40% - Accent6 12 2" xfId="363"/>
    <cellStyle name="40% - Accent6 13" xfId="364"/>
    <cellStyle name="40% - Accent6 13 2" xfId="365"/>
    <cellStyle name="40% - Accent6 2" xfId="366"/>
    <cellStyle name="40% - Accent6 2 2" xfId="367"/>
    <cellStyle name="40% - Accent6 2 2 2" xfId="368"/>
    <cellStyle name="40% - Accent6 2 3" xfId="369"/>
    <cellStyle name="40% - Accent6 2 3 2" xfId="370"/>
    <cellStyle name="40% - Accent6 2 4" xfId="371"/>
    <cellStyle name="40% - Accent6 2_Additional Info_ Dipankar Maity31.03.2012" xfId="372"/>
    <cellStyle name="40% - Accent6 3" xfId="373"/>
    <cellStyle name="40% - Accent6 3 2" xfId="374"/>
    <cellStyle name="40% - Accent6 4" xfId="375"/>
    <cellStyle name="40% - Accent6 4 2" xfId="376"/>
    <cellStyle name="40% - Accent6 5" xfId="377"/>
    <cellStyle name="40% - Accent6 5 2" xfId="378"/>
    <cellStyle name="40% - Accent6 6" xfId="379"/>
    <cellStyle name="40% - Accent6 6 2" xfId="380"/>
    <cellStyle name="40% - Accent6 7" xfId="381"/>
    <cellStyle name="40% - Accent6 7 2" xfId="382"/>
    <cellStyle name="40% - Accent6 8" xfId="383"/>
    <cellStyle name="40% - Accent6 8 2" xfId="384"/>
    <cellStyle name="40% - Accent6 9" xfId="385"/>
    <cellStyle name="40% - Accent6 9 2" xfId="386"/>
    <cellStyle name="60% - Accent1" xfId="387"/>
    <cellStyle name="60% - Accent1 10" xfId="388"/>
    <cellStyle name="60% - Accent1 11" xfId="389"/>
    <cellStyle name="60% - Accent1 12" xfId="390"/>
    <cellStyle name="60% - Accent1 13" xfId="391"/>
    <cellStyle name="60% - Accent1 2" xfId="392"/>
    <cellStyle name="60% - Accent1 2 2" xfId="393"/>
    <cellStyle name="60% - Accent1 2 3" xfId="394"/>
    <cellStyle name="60% - Accent1 3" xfId="395"/>
    <cellStyle name="60% - Accent1 4" xfId="396"/>
    <cellStyle name="60% - Accent1 5" xfId="397"/>
    <cellStyle name="60% - Accent1 6" xfId="398"/>
    <cellStyle name="60% - Accent1 7" xfId="399"/>
    <cellStyle name="60% - Accent1 8" xfId="400"/>
    <cellStyle name="60% - Accent1 9" xfId="401"/>
    <cellStyle name="60% - Accent2" xfId="402"/>
    <cellStyle name="60% - Accent2 10" xfId="403"/>
    <cellStyle name="60% - Accent2 11" xfId="404"/>
    <cellStyle name="60% - Accent2 12" xfId="405"/>
    <cellStyle name="60% - Accent2 13" xfId="406"/>
    <cellStyle name="60% - Accent2 2" xfId="407"/>
    <cellStyle name="60% - Accent2 2 2" xfId="408"/>
    <cellStyle name="60% - Accent2 2 3" xfId="409"/>
    <cellStyle name="60% - Accent2 3" xfId="410"/>
    <cellStyle name="60% - Accent2 4" xfId="411"/>
    <cellStyle name="60% - Accent2 5" xfId="412"/>
    <cellStyle name="60% - Accent2 6" xfId="413"/>
    <cellStyle name="60% - Accent2 7" xfId="414"/>
    <cellStyle name="60% - Accent2 8" xfId="415"/>
    <cellStyle name="60% - Accent2 9" xfId="416"/>
    <cellStyle name="60% - Accent3" xfId="417"/>
    <cellStyle name="60% - Accent3 10" xfId="418"/>
    <cellStyle name="60% - Accent3 11" xfId="419"/>
    <cellStyle name="60% - Accent3 12" xfId="420"/>
    <cellStyle name="60% - Accent3 13" xfId="421"/>
    <cellStyle name="60% - Accent3 2" xfId="422"/>
    <cellStyle name="60% - Accent3 2 2" xfId="423"/>
    <cellStyle name="60% - Accent3 2 3" xfId="424"/>
    <cellStyle name="60% - Accent3 3" xfId="425"/>
    <cellStyle name="60% - Accent3 4" xfId="426"/>
    <cellStyle name="60% - Accent3 5" xfId="427"/>
    <cellStyle name="60% - Accent3 6" xfId="428"/>
    <cellStyle name="60% - Accent3 7" xfId="429"/>
    <cellStyle name="60% - Accent3 8" xfId="430"/>
    <cellStyle name="60% - Accent3 9" xfId="431"/>
    <cellStyle name="60% - Accent4" xfId="432"/>
    <cellStyle name="60% - Accent4 10" xfId="433"/>
    <cellStyle name="60% - Accent4 11" xfId="434"/>
    <cellStyle name="60% - Accent4 12" xfId="435"/>
    <cellStyle name="60% - Accent4 13" xfId="436"/>
    <cellStyle name="60% - Accent4 2" xfId="437"/>
    <cellStyle name="60% - Accent4 2 2" xfId="438"/>
    <cellStyle name="60% - Accent4 2 3" xfId="439"/>
    <cellStyle name="60% - Accent4 3" xfId="440"/>
    <cellStyle name="60% - Accent4 4" xfId="441"/>
    <cellStyle name="60% - Accent4 5" xfId="442"/>
    <cellStyle name="60% - Accent4 6" xfId="443"/>
    <cellStyle name="60% - Accent4 7" xfId="444"/>
    <cellStyle name="60% - Accent4 8" xfId="445"/>
    <cellStyle name="60% - Accent4 9" xfId="446"/>
    <cellStyle name="60% - Accent5" xfId="447"/>
    <cellStyle name="60% - Accent5 10" xfId="448"/>
    <cellStyle name="60% - Accent5 11" xfId="449"/>
    <cellStyle name="60% - Accent5 12" xfId="450"/>
    <cellStyle name="60% - Accent5 13" xfId="451"/>
    <cellStyle name="60% - Accent5 2" xfId="452"/>
    <cellStyle name="60% - Accent5 2 2" xfId="453"/>
    <cellStyle name="60% - Accent5 2 3" xfId="454"/>
    <cellStyle name="60% - Accent5 3" xfId="455"/>
    <cellStyle name="60% - Accent5 4" xfId="456"/>
    <cellStyle name="60% - Accent5 5" xfId="457"/>
    <cellStyle name="60% - Accent5 6" xfId="458"/>
    <cellStyle name="60% - Accent5 7" xfId="459"/>
    <cellStyle name="60% - Accent5 8" xfId="460"/>
    <cellStyle name="60% - Accent5 9" xfId="461"/>
    <cellStyle name="60% - Accent6" xfId="462"/>
    <cellStyle name="60% - Accent6 10" xfId="463"/>
    <cellStyle name="60% - Accent6 11" xfId="464"/>
    <cellStyle name="60% - Accent6 12" xfId="465"/>
    <cellStyle name="60% - Accent6 13" xfId="466"/>
    <cellStyle name="60% - Accent6 2" xfId="467"/>
    <cellStyle name="60% - Accent6 2 2" xfId="468"/>
    <cellStyle name="60% - Accent6 2 3" xfId="469"/>
    <cellStyle name="60% - Accent6 3" xfId="470"/>
    <cellStyle name="60% - Accent6 4" xfId="471"/>
    <cellStyle name="60% - Accent6 5" xfId="472"/>
    <cellStyle name="60% - Accent6 6" xfId="473"/>
    <cellStyle name="60% - Accent6 7" xfId="474"/>
    <cellStyle name="60% - Accent6 8" xfId="475"/>
    <cellStyle name="60% - Accent6 9" xfId="476"/>
    <cellStyle name="Accent1" xfId="477"/>
    <cellStyle name="Accent1 10" xfId="478"/>
    <cellStyle name="Accent1 11" xfId="479"/>
    <cellStyle name="Accent1 12" xfId="480"/>
    <cellStyle name="Accent1 13" xfId="481"/>
    <cellStyle name="Accent1 2" xfId="482"/>
    <cellStyle name="Accent1 2 2" xfId="483"/>
    <cellStyle name="Accent1 2 3" xfId="484"/>
    <cellStyle name="Accent1 3" xfId="485"/>
    <cellStyle name="Accent1 4" xfId="486"/>
    <cellStyle name="Accent1 5" xfId="487"/>
    <cellStyle name="Accent1 6" xfId="488"/>
    <cellStyle name="Accent1 7" xfId="489"/>
    <cellStyle name="Accent1 8" xfId="490"/>
    <cellStyle name="Accent1 9" xfId="491"/>
    <cellStyle name="Accent2" xfId="492"/>
    <cellStyle name="Accent2 10" xfId="493"/>
    <cellStyle name="Accent2 11" xfId="494"/>
    <cellStyle name="Accent2 12" xfId="495"/>
    <cellStyle name="Accent2 13" xfId="496"/>
    <cellStyle name="Accent2 2" xfId="497"/>
    <cellStyle name="Accent2 2 2" xfId="498"/>
    <cellStyle name="Accent2 2 3" xfId="499"/>
    <cellStyle name="Accent2 3" xfId="500"/>
    <cellStyle name="Accent2 4" xfId="501"/>
    <cellStyle name="Accent2 5" xfId="502"/>
    <cellStyle name="Accent2 6" xfId="503"/>
    <cellStyle name="Accent2 7" xfId="504"/>
    <cellStyle name="Accent2 8" xfId="505"/>
    <cellStyle name="Accent2 9" xfId="506"/>
    <cellStyle name="Accent3" xfId="507"/>
    <cellStyle name="Accent3 10" xfId="508"/>
    <cellStyle name="Accent3 11" xfId="509"/>
    <cellStyle name="Accent3 12" xfId="510"/>
    <cellStyle name="Accent3 13" xfId="511"/>
    <cellStyle name="Accent3 2" xfId="512"/>
    <cellStyle name="Accent3 2 2" xfId="513"/>
    <cellStyle name="Accent3 2 3" xfId="514"/>
    <cellStyle name="Accent3 3" xfId="515"/>
    <cellStyle name="Accent3 4" xfId="516"/>
    <cellStyle name="Accent3 5" xfId="517"/>
    <cellStyle name="Accent3 6" xfId="518"/>
    <cellStyle name="Accent3 7" xfId="519"/>
    <cellStyle name="Accent3 8" xfId="520"/>
    <cellStyle name="Accent3 9" xfId="521"/>
    <cellStyle name="Accent4" xfId="522"/>
    <cellStyle name="Accent4 10" xfId="523"/>
    <cellStyle name="Accent4 11" xfId="524"/>
    <cellStyle name="Accent4 12" xfId="525"/>
    <cellStyle name="Accent4 13" xfId="526"/>
    <cellStyle name="Accent4 2" xfId="527"/>
    <cellStyle name="Accent4 2 2" xfId="528"/>
    <cellStyle name="Accent4 2 3" xfId="529"/>
    <cellStyle name="Accent4 3" xfId="530"/>
    <cellStyle name="Accent4 4" xfId="531"/>
    <cellStyle name="Accent4 5" xfId="532"/>
    <cellStyle name="Accent4 6" xfId="533"/>
    <cellStyle name="Accent4 7" xfId="534"/>
    <cellStyle name="Accent4 8" xfId="535"/>
    <cellStyle name="Accent4 9" xfId="536"/>
    <cellStyle name="Accent5" xfId="537"/>
    <cellStyle name="Accent5 10" xfId="538"/>
    <cellStyle name="Accent5 11" xfId="539"/>
    <cellStyle name="Accent5 12" xfId="540"/>
    <cellStyle name="Accent5 13" xfId="541"/>
    <cellStyle name="Accent5 2" xfId="542"/>
    <cellStyle name="Accent5 2 2" xfId="543"/>
    <cellStyle name="Accent5 2 3" xfId="544"/>
    <cellStyle name="Accent5 3" xfId="545"/>
    <cellStyle name="Accent5 4" xfId="546"/>
    <cellStyle name="Accent5 5" xfId="547"/>
    <cellStyle name="Accent5 6" xfId="548"/>
    <cellStyle name="Accent5 7" xfId="549"/>
    <cellStyle name="Accent5 8" xfId="550"/>
    <cellStyle name="Accent5 9" xfId="551"/>
    <cellStyle name="Accent6" xfId="552"/>
    <cellStyle name="Accent6 10" xfId="553"/>
    <cellStyle name="Accent6 11" xfId="554"/>
    <cellStyle name="Accent6 12" xfId="555"/>
    <cellStyle name="Accent6 13" xfId="556"/>
    <cellStyle name="Accent6 2" xfId="557"/>
    <cellStyle name="Accent6 2 2" xfId="558"/>
    <cellStyle name="Accent6 2 3" xfId="559"/>
    <cellStyle name="Accent6 3" xfId="560"/>
    <cellStyle name="Accent6 4" xfId="561"/>
    <cellStyle name="Accent6 5" xfId="562"/>
    <cellStyle name="Accent6 6" xfId="563"/>
    <cellStyle name="Accent6 7" xfId="564"/>
    <cellStyle name="Accent6 8" xfId="565"/>
    <cellStyle name="Accent6 9" xfId="566"/>
    <cellStyle name="Bad" xfId="567"/>
    <cellStyle name="Bad 10" xfId="568"/>
    <cellStyle name="Bad 11" xfId="569"/>
    <cellStyle name="Bad 12" xfId="570"/>
    <cellStyle name="Bad 13" xfId="571"/>
    <cellStyle name="Bad 2" xfId="572"/>
    <cellStyle name="Bad 2 2" xfId="573"/>
    <cellStyle name="Bad 2 3" xfId="574"/>
    <cellStyle name="Bad 3" xfId="575"/>
    <cellStyle name="Bad 4" xfId="576"/>
    <cellStyle name="Bad 5" xfId="577"/>
    <cellStyle name="Bad 6" xfId="578"/>
    <cellStyle name="Bad 7" xfId="579"/>
    <cellStyle name="Bad 8" xfId="580"/>
    <cellStyle name="Bad 9" xfId="581"/>
    <cellStyle name="Calculation" xfId="582"/>
    <cellStyle name="Calculation 10" xfId="583"/>
    <cellStyle name="Calculation 11" xfId="584"/>
    <cellStyle name="Calculation 12" xfId="585"/>
    <cellStyle name="Calculation 13" xfId="586"/>
    <cellStyle name="Calculation 2" xfId="587"/>
    <cellStyle name="Calculation 2 2" xfId="588"/>
    <cellStyle name="Calculation 2 3" xfId="589"/>
    <cellStyle name="Calculation 2_Additional Info_ Dipankar Maity31.03.2012" xfId="590"/>
    <cellStyle name="Calculation 3" xfId="591"/>
    <cellStyle name="Calculation 4" xfId="592"/>
    <cellStyle name="Calculation 5" xfId="593"/>
    <cellStyle name="Calculation 6" xfId="594"/>
    <cellStyle name="Calculation 7" xfId="595"/>
    <cellStyle name="Calculation 8" xfId="596"/>
    <cellStyle name="Calculation 9" xfId="597"/>
    <cellStyle name="Check Cell" xfId="598"/>
    <cellStyle name="Check Cell 10" xfId="599"/>
    <cellStyle name="Check Cell 11" xfId="600"/>
    <cellStyle name="Check Cell 12" xfId="601"/>
    <cellStyle name="Check Cell 13" xfId="602"/>
    <cellStyle name="Check Cell 2" xfId="603"/>
    <cellStyle name="Check Cell 2 2" xfId="604"/>
    <cellStyle name="Check Cell 2 3" xfId="605"/>
    <cellStyle name="Check Cell 2_Additional Info_ Dipankar Maity31.03.2012" xfId="606"/>
    <cellStyle name="Check Cell 3" xfId="607"/>
    <cellStyle name="Check Cell 4" xfId="608"/>
    <cellStyle name="Check Cell 5" xfId="609"/>
    <cellStyle name="Check Cell 6" xfId="610"/>
    <cellStyle name="Check Cell 7" xfId="611"/>
    <cellStyle name="Check Cell 8" xfId="612"/>
    <cellStyle name="Check Cell 9" xfId="613"/>
    <cellStyle name="Comma" xfId="614"/>
    <cellStyle name="Comma [0]" xfId="615"/>
    <cellStyle name="Comma 10" xfId="616"/>
    <cellStyle name="Comma 10 2" xfId="617"/>
    <cellStyle name="Comma 10 2 2" xfId="618"/>
    <cellStyle name="Comma 10 2 2 2" xfId="619"/>
    <cellStyle name="Comma 10 2 2 2 2" xfId="620"/>
    <cellStyle name="Comma 10 2 2 3" xfId="621"/>
    <cellStyle name="Comma 10 2 2 3 2" xfId="622"/>
    <cellStyle name="Comma 10 2 2 4" xfId="623"/>
    <cellStyle name="Comma 10 2 2 5" xfId="624"/>
    <cellStyle name="Comma 10 2 3" xfId="625"/>
    <cellStyle name="Comma 10 2 4" xfId="626"/>
    <cellStyle name="Comma 10 3" xfId="627"/>
    <cellStyle name="Comma 10 4" xfId="628"/>
    <cellStyle name="Comma 11" xfId="629"/>
    <cellStyle name="Comma 11 2" xfId="630"/>
    <cellStyle name="Comma 11 2 2" xfId="631"/>
    <cellStyle name="Comma 11 3" xfId="632"/>
    <cellStyle name="Comma 11 4" xfId="633"/>
    <cellStyle name="Comma 12" xfId="634"/>
    <cellStyle name="Comma 12 2" xfId="635"/>
    <cellStyle name="Comma 12 3" xfId="636"/>
    <cellStyle name="Comma 13" xfId="637"/>
    <cellStyle name="Comma 13 2" xfId="638"/>
    <cellStyle name="Comma 13 2 2" xfId="639"/>
    <cellStyle name="Comma 13 2 3" xfId="640"/>
    <cellStyle name="Comma 13 2 4" xfId="641"/>
    <cellStyle name="Comma 13 3" xfId="642"/>
    <cellStyle name="Comma 13 3 2" xfId="643"/>
    <cellStyle name="Comma 13 3 3" xfId="644"/>
    <cellStyle name="Comma 13 4" xfId="645"/>
    <cellStyle name="Comma 13 4 2" xfId="646"/>
    <cellStyle name="Comma 13 5" xfId="647"/>
    <cellStyle name="Comma 13 6" xfId="648"/>
    <cellStyle name="Comma 13 7" xfId="649"/>
    <cellStyle name="Comma 14" xfId="650"/>
    <cellStyle name="Comma 14 2" xfId="651"/>
    <cellStyle name="Comma 14 3" xfId="652"/>
    <cellStyle name="Comma 15" xfId="653"/>
    <cellStyle name="Comma 15 2" xfId="654"/>
    <cellStyle name="Comma 15 3" xfId="655"/>
    <cellStyle name="Comma 15 4" xfId="656"/>
    <cellStyle name="Comma 16" xfId="657"/>
    <cellStyle name="Comma 16 2" xfId="658"/>
    <cellStyle name="Comma 16 2 2" xfId="659"/>
    <cellStyle name="Comma 16 2 3" xfId="660"/>
    <cellStyle name="Comma 16 3" xfId="661"/>
    <cellStyle name="Comma 16 4" xfId="662"/>
    <cellStyle name="Comma 17" xfId="663"/>
    <cellStyle name="Comma 17 2" xfId="664"/>
    <cellStyle name="Comma 17 3" xfId="665"/>
    <cellStyle name="Comma 18" xfId="666"/>
    <cellStyle name="Comma 18 2" xfId="667"/>
    <cellStyle name="Comma 18 2 2" xfId="668"/>
    <cellStyle name="Comma 18 2 3" xfId="669"/>
    <cellStyle name="Comma 18 2 4" xfId="670"/>
    <cellStyle name="Comma 18 3" xfId="671"/>
    <cellStyle name="Comma 18 4" xfId="672"/>
    <cellStyle name="Comma 18 5" xfId="673"/>
    <cellStyle name="Comma 19" xfId="674"/>
    <cellStyle name="Comma 19 2" xfId="675"/>
    <cellStyle name="Comma 19 2 2" xfId="676"/>
    <cellStyle name="Comma 19 2 3" xfId="677"/>
    <cellStyle name="Comma 19 2 4" xfId="678"/>
    <cellStyle name="Comma 19 3" xfId="679"/>
    <cellStyle name="Comma 19 4" xfId="680"/>
    <cellStyle name="Comma 19 5" xfId="681"/>
    <cellStyle name="Comma 2" xfId="682"/>
    <cellStyle name="Comma 2 10" xfId="683"/>
    <cellStyle name="Comma 2 10 2" xfId="684"/>
    <cellStyle name="Comma 2 10 3" xfId="685"/>
    <cellStyle name="Comma 2 11" xfId="686"/>
    <cellStyle name="Comma 2 11 2" xfId="687"/>
    <cellStyle name="Comma 2 11 3" xfId="688"/>
    <cellStyle name="Comma 2 12" xfId="689"/>
    <cellStyle name="Comma 2 12 2" xfId="690"/>
    <cellStyle name="Comma 2 12 3" xfId="691"/>
    <cellStyle name="Comma 2 13" xfId="692"/>
    <cellStyle name="Comma 2 13 2" xfId="693"/>
    <cellStyle name="Comma 2 13 3" xfId="694"/>
    <cellStyle name="Comma 2 14" xfId="695"/>
    <cellStyle name="Comma 2 14 2" xfId="696"/>
    <cellStyle name="Comma 2 14 3" xfId="697"/>
    <cellStyle name="Comma 2 15" xfId="698"/>
    <cellStyle name="Comma 2 15 2" xfId="699"/>
    <cellStyle name="Comma 2 15 3" xfId="700"/>
    <cellStyle name="Comma 2 16" xfId="701"/>
    <cellStyle name="Comma 2 16 2" xfId="702"/>
    <cellStyle name="Comma 2 17" xfId="703"/>
    <cellStyle name="Comma 2 17 2" xfId="704"/>
    <cellStyle name="Comma 2 18" xfId="705"/>
    <cellStyle name="Comma 2 18 2" xfId="706"/>
    <cellStyle name="Comma 2 18 3" xfId="707"/>
    <cellStyle name="Comma 2 19" xfId="708"/>
    <cellStyle name="Comma 2 2" xfId="709"/>
    <cellStyle name="Comma 2 2 2" xfId="710"/>
    <cellStyle name="Comma 2 2 2 2" xfId="711"/>
    <cellStyle name="Comma 2 2 3" xfId="712"/>
    <cellStyle name="Comma 2 2 3 2" xfId="713"/>
    <cellStyle name="Comma 2 2 4" xfId="714"/>
    <cellStyle name="Comma 2 2 5" xfId="715"/>
    <cellStyle name="Comma 2 20" xfId="716"/>
    <cellStyle name="Comma 2 3" xfId="717"/>
    <cellStyle name="Comma 2 3 2" xfId="718"/>
    <cellStyle name="Comma 2 3 2 2" xfId="719"/>
    <cellStyle name="Comma 2 3 2 3" xfId="720"/>
    <cellStyle name="Comma 2 3 3" xfId="721"/>
    <cellStyle name="Comma 2 3 4" xfId="722"/>
    <cellStyle name="Comma 2 4" xfId="723"/>
    <cellStyle name="Comma 2 4 2" xfId="724"/>
    <cellStyle name="Comma 2 4 2 2" xfId="725"/>
    <cellStyle name="Comma 2 4 2 3" xfId="726"/>
    <cellStyle name="Comma 2 4 2 4" xfId="727"/>
    <cellStyle name="Comma 2 4 3" xfId="728"/>
    <cellStyle name="Comma 2 4 4" xfId="729"/>
    <cellStyle name="Comma 2 4 5" xfId="730"/>
    <cellStyle name="Comma 2 5" xfId="731"/>
    <cellStyle name="Comma 2 5 2" xfId="732"/>
    <cellStyle name="Comma 2 5 3" xfId="733"/>
    <cellStyle name="Comma 2 6" xfId="734"/>
    <cellStyle name="Comma 2 6 2" xfId="735"/>
    <cellStyle name="Comma 2 6 3" xfId="736"/>
    <cellStyle name="Comma 2 7" xfId="737"/>
    <cellStyle name="Comma 2 7 2" xfId="738"/>
    <cellStyle name="Comma 2 7 3" xfId="739"/>
    <cellStyle name="Comma 2 8" xfId="740"/>
    <cellStyle name="Comma 2 8 2" xfId="741"/>
    <cellStyle name="Comma 2 8 3" xfId="742"/>
    <cellStyle name="Comma 2 9" xfId="743"/>
    <cellStyle name="Comma 2 9 2" xfId="744"/>
    <cellStyle name="Comma 2 9 3" xfId="745"/>
    <cellStyle name="Comma 20" xfId="746"/>
    <cellStyle name="Comma 20 2" xfId="747"/>
    <cellStyle name="Comma 20 3" xfId="748"/>
    <cellStyle name="Comma 20 4" xfId="749"/>
    <cellStyle name="Comma 21" xfId="750"/>
    <cellStyle name="Comma 21 2" xfId="751"/>
    <cellStyle name="Comma 21 3" xfId="752"/>
    <cellStyle name="Comma 21 4" xfId="753"/>
    <cellStyle name="Comma 22" xfId="754"/>
    <cellStyle name="Comma 22 2" xfId="755"/>
    <cellStyle name="Comma 22 3" xfId="756"/>
    <cellStyle name="Comma 22 4" xfId="757"/>
    <cellStyle name="Comma 23" xfId="758"/>
    <cellStyle name="Comma 23 2" xfId="759"/>
    <cellStyle name="Comma 23 3" xfId="760"/>
    <cellStyle name="Comma 24" xfId="761"/>
    <cellStyle name="Comma 24 2" xfId="762"/>
    <cellStyle name="Comma 24 3" xfId="763"/>
    <cellStyle name="Comma 24 4" xfId="764"/>
    <cellStyle name="Comma 25" xfId="765"/>
    <cellStyle name="Comma 25 2" xfId="766"/>
    <cellStyle name="Comma 25 3" xfId="767"/>
    <cellStyle name="Comma 25 4" xfId="768"/>
    <cellStyle name="Comma 26" xfId="769"/>
    <cellStyle name="Comma 26 2" xfId="770"/>
    <cellStyle name="Comma 26 3" xfId="771"/>
    <cellStyle name="Comma 26 4" xfId="772"/>
    <cellStyle name="Comma 27" xfId="773"/>
    <cellStyle name="Comma 27 2" xfId="774"/>
    <cellStyle name="Comma 27 3" xfId="775"/>
    <cellStyle name="Comma 27 4" xfId="776"/>
    <cellStyle name="Comma 28" xfId="777"/>
    <cellStyle name="Comma 28 2" xfId="778"/>
    <cellStyle name="Comma 28 3" xfId="779"/>
    <cellStyle name="Comma 28 4" xfId="780"/>
    <cellStyle name="Comma 29" xfId="781"/>
    <cellStyle name="Comma 29 2" xfId="782"/>
    <cellStyle name="Comma 29 3" xfId="783"/>
    <cellStyle name="Comma 29 4" xfId="784"/>
    <cellStyle name="Comma 3" xfId="785"/>
    <cellStyle name="Comma 3 2" xfId="786"/>
    <cellStyle name="Comma 3 2 2" xfId="787"/>
    <cellStyle name="Comma 3 2 2 2" xfId="788"/>
    <cellStyle name="Comma 3 2 2 3" xfId="789"/>
    <cellStyle name="Comma 3 2 3" xfId="790"/>
    <cellStyle name="Comma 3 2 3 2" xfId="791"/>
    <cellStyle name="Comma 3 2 3 3" xfId="792"/>
    <cellStyle name="Comma 3 2 4" xfId="793"/>
    <cellStyle name="Comma 3 2 5" xfId="794"/>
    <cellStyle name="Comma 3 2 6" xfId="795"/>
    <cellStyle name="Comma 3 3" xfId="796"/>
    <cellStyle name="Comma 3 3 2" xfId="797"/>
    <cellStyle name="Comma 3 3 3" xfId="798"/>
    <cellStyle name="Comma 3 4" xfId="799"/>
    <cellStyle name="Comma 3 4 2" xfId="800"/>
    <cellStyle name="Comma 3 5" xfId="801"/>
    <cellStyle name="Comma 3 6" xfId="802"/>
    <cellStyle name="Comma 3 7" xfId="803"/>
    <cellStyle name="Comma 3_PL Sch 17 Back Up File" xfId="804"/>
    <cellStyle name="Comma 30" xfId="805"/>
    <cellStyle name="Comma 30 2" xfId="806"/>
    <cellStyle name="Comma 30 3" xfId="807"/>
    <cellStyle name="Comma 31" xfId="808"/>
    <cellStyle name="Comma 31 2" xfId="809"/>
    <cellStyle name="Comma 31 3" xfId="810"/>
    <cellStyle name="Comma 32" xfId="811"/>
    <cellStyle name="Comma 32 2" xfId="812"/>
    <cellStyle name="Comma 32 3" xfId="813"/>
    <cellStyle name="Comma 33" xfId="814"/>
    <cellStyle name="Comma 33 2" xfId="815"/>
    <cellStyle name="Comma 33 3" xfId="816"/>
    <cellStyle name="Comma 34" xfId="817"/>
    <cellStyle name="Comma 34 2" xfId="818"/>
    <cellStyle name="Comma 34 3" xfId="819"/>
    <cellStyle name="Comma 35" xfId="820"/>
    <cellStyle name="Comma 35 2" xfId="821"/>
    <cellStyle name="Comma 36" xfId="822"/>
    <cellStyle name="Comma 36 2" xfId="823"/>
    <cellStyle name="Comma 37" xfId="824"/>
    <cellStyle name="Comma 38" xfId="825"/>
    <cellStyle name="Comma 4" xfId="826"/>
    <cellStyle name="Comma 4 2" xfId="827"/>
    <cellStyle name="Comma 4 2 2" xfId="828"/>
    <cellStyle name="Comma 4 2 3" xfId="829"/>
    <cellStyle name="Comma 4 3" xfId="830"/>
    <cellStyle name="Comma 4 4" xfId="831"/>
    <cellStyle name="Comma 4 5" xfId="832"/>
    <cellStyle name="Comma 5" xfId="833"/>
    <cellStyle name="Comma 5 2" xfId="834"/>
    <cellStyle name="Comma 5 2 2" xfId="835"/>
    <cellStyle name="Comma 5 2 3" xfId="836"/>
    <cellStyle name="Comma 5 2 4" xfId="837"/>
    <cellStyle name="Comma 5 3" xfId="838"/>
    <cellStyle name="Comma 5 3 2" xfId="839"/>
    <cellStyle name="Comma 5 3 3" xfId="840"/>
    <cellStyle name="Comma 5 4" xfId="841"/>
    <cellStyle name="Comma 5 5" xfId="842"/>
    <cellStyle name="Comma 5 6" xfId="843"/>
    <cellStyle name="Comma 5_ADDITIONAL INFORMATION 11-12_Final_180412" xfId="844"/>
    <cellStyle name="Comma 6" xfId="845"/>
    <cellStyle name="Comma 6 2" xfId="846"/>
    <cellStyle name="Comma 6 3" xfId="847"/>
    <cellStyle name="Comma 7" xfId="848"/>
    <cellStyle name="Comma 7 2" xfId="849"/>
    <cellStyle name="Comma 7 3" xfId="850"/>
    <cellStyle name="Comma 8" xfId="851"/>
    <cellStyle name="Comma 8 2" xfId="852"/>
    <cellStyle name="Comma 8 3" xfId="853"/>
    <cellStyle name="Comma 8 4" xfId="854"/>
    <cellStyle name="Comma 9" xfId="855"/>
    <cellStyle name="Comma 9 2" xfId="856"/>
    <cellStyle name="Comma 9 3" xfId="857"/>
    <cellStyle name="Comma 9 4" xfId="858"/>
    <cellStyle name="Currency" xfId="859"/>
    <cellStyle name="Currency [0]" xfId="860"/>
    <cellStyle name="Currency 2" xfId="861"/>
    <cellStyle name="Currency 2 2" xfId="862"/>
    <cellStyle name="Custom - Style8" xfId="863"/>
    <cellStyle name="Custom - Style8 2" xfId="864"/>
    <cellStyle name="Custom - Style8 3" xfId="865"/>
    <cellStyle name="Explanatory Text" xfId="866"/>
    <cellStyle name="Explanatory Text 10" xfId="867"/>
    <cellStyle name="Explanatory Text 11" xfId="868"/>
    <cellStyle name="Explanatory Text 12" xfId="869"/>
    <cellStyle name="Explanatory Text 13" xfId="870"/>
    <cellStyle name="Explanatory Text 2" xfId="871"/>
    <cellStyle name="Explanatory Text 2 2" xfId="872"/>
    <cellStyle name="Explanatory Text 2 3" xfId="873"/>
    <cellStyle name="Explanatory Text 3" xfId="874"/>
    <cellStyle name="Explanatory Text 4" xfId="875"/>
    <cellStyle name="Explanatory Text 5" xfId="876"/>
    <cellStyle name="Explanatory Text 6" xfId="877"/>
    <cellStyle name="Explanatory Text 7" xfId="878"/>
    <cellStyle name="Explanatory Text 8" xfId="879"/>
    <cellStyle name="Explanatory Text 9" xfId="880"/>
    <cellStyle name="Good" xfId="881"/>
    <cellStyle name="Good 10" xfId="882"/>
    <cellStyle name="Good 11" xfId="883"/>
    <cellStyle name="Good 12" xfId="884"/>
    <cellStyle name="Good 13" xfId="885"/>
    <cellStyle name="Good 2" xfId="886"/>
    <cellStyle name="Good 2 2" xfId="887"/>
    <cellStyle name="Good 2 3" xfId="888"/>
    <cellStyle name="Good 3" xfId="889"/>
    <cellStyle name="Good 4" xfId="890"/>
    <cellStyle name="Good 5" xfId="891"/>
    <cellStyle name="Good 6" xfId="892"/>
    <cellStyle name="Good 7" xfId="893"/>
    <cellStyle name="Good 8" xfId="894"/>
    <cellStyle name="Good 9" xfId="895"/>
    <cellStyle name="Heading 1" xfId="896"/>
    <cellStyle name="Heading 1 10" xfId="897"/>
    <cellStyle name="Heading 1 11" xfId="898"/>
    <cellStyle name="Heading 1 12" xfId="899"/>
    <cellStyle name="Heading 1 13" xfId="900"/>
    <cellStyle name="Heading 1 2" xfId="901"/>
    <cellStyle name="Heading 1 2 2" xfId="902"/>
    <cellStyle name="Heading 1 2 3" xfId="903"/>
    <cellStyle name="Heading 1 2_Additional Info_ Dipankar Maity31.03.2012" xfId="904"/>
    <cellStyle name="Heading 1 3" xfId="905"/>
    <cellStyle name="Heading 1 4" xfId="906"/>
    <cellStyle name="Heading 1 5" xfId="907"/>
    <cellStyle name="Heading 1 6" xfId="908"/>
    <cellStyle name="Heading 1 7" xfId="909"/>
    <cellStyle name="Heading 1 8" xfId="910"/>
    <cellStyle name="Heading 1 9" xfId="911"/>
    <cellStyle name="Heading 2" xfId="912"/>
    <cellStyle name="Heading 2 10" xfId="913"/>
    <cellStyle name="Heading 2 11" xfId="914"/>
    <cellStyle name="Heading 2 12" xfId="915"/>
    <cellStyle name="Heading 2 13" xfId="916"/>
    <cellStyle name="Heading 2 2" xfId="917"/>
    <cellStyle name="Heading 2 2 2" xfId="918"/>
    <cellStyle name="Heading 2 2 3" xfId="919"/>
    <cellStyle name="Heading 2 2_Additional Info_ Dipankar Maity31.03.2012" xfId="920"/>
    <cellStyle name="Heading 2 3" xfId="921"/>
    <cellStyle name="Heading 2 4" xfId="922"/>
    <cellStyle name="Heading 2 5" xfId="923"/>
    <cellStyle name="Heading 2 6" xfId="924"/>
    <cellStyle name="Heading 2 7" xfId="925"/>
    <cellStyle name="Heading 2 8" xfId="926"/>
    <cellStyle name="Heading 2 9" xfId="927"/>
    <cellStyle name="Heading 3" xfId="928"/>
    <cellStyle name="Heading 3 10" xfId="929"/>
    <cellStyle name="Heading 3 11" xfId="930"/>
    <cellStyle name="Heading 3 12" xfId="931"/>
    <cellStyle name="Heading 3 13" xfId="932"/>
    <cellStyle name="Heading 3 2" xfId="933"/>
    <cellStyle name="Heading 3 2 2" xfId="934"/>
    <cellStyle name="Heading 3 2 3" xfId="935"/>
    <cellStyle name="Heading 3 2_Additional Info_ Dipankar Maity31.03.2012" xfId="936"/>
    <cellStyle name="Heading 3 3" xfId="937"/>
    <cellStyle name="Heading 3 4" xfId="938"/>
    <cellStyle name="Heading 3 5" xfId="939"/>
    <cellStyle name="Heading 3 6" xfId="940"/>
    <cellStyle name="Heading 3 7" xfId="941"/>
    <cellStyle name="Heading 3 8" xfId="942"/>
    <cellStyle name="Heading 3 9" xfId="943"/>
    <cellStyle name="Heading 4" xfId="944"/>
    <cellStyle name="Heading 4 10" xfId="945"/>
    <cellStyle name="Heading 4 11" xfId="946"/>
    <cellStyle name="Heading 4 12" xfId="947"/>
    <cellStyle name="Heading 4 13" xfId="948"/>
    <cellStyle name="Heading 4 2" xfId="949"/>
    <cellStyle name="Heading 4 2 2" xfId="950"/>
    <cellStyle name="Heading 4 2 3" xfId="951"/>
    <cellStyle name="Heading 4 3" xfId="952"/>
    <cellStyle name="Heading 4 4" xfId="953"/>
    <cellStyle name="Heading 4 5" xfId="954"/>
    <cellStyle name="Heading 4 6" xfId="955"/>
    <cellStyle name="Heading 4 7" xfId="956"/>
    <cellStyle name="Heading 4 8" xfId="957"/>
    <cellStyle name="Heading 4 9" xfId="958"/>
    <cellStyle name="Hyperlink 2" xfId="959"/>
    <cellStyle name="Input" xfId="960"/>
    <cellStyle name="Input 10" xfId="961"/>
    <cellStyle name="Input 11" xfId="962"/>
    <cellStyle name="Input 12" xfId="963"/>
    <cellStyle name="Input 13" xfId="964"/>
    <cellStyle name="Input 2" xfId="965"/>
    <cellStyle name="Input 2 2" xfId="966"/>
    <cellStyle name="Input 2 3" xfId="967"/>
    <cellStyle name="Input 2_Additional Info_ Dipankar Maity31.03.2012" xfId="968"/>
    <cellStyle name="Input 3" xfId="969"/>
    <cellStyle name="Input 4" xfId="970"/>
    <cellStyle name="Input 5" xfId="971"/>
    <cellStyle name="Input 6" xfId="972"/>
    <cellStyle name="Input 7" xfId="973"/>
    <cellStyle name="Input 8" xfId="974"/>
    <cellStyle name="Input 9" xfId="975"/>
    <cellStyle name="Linked Cell" xfId="976"/>
    <cellStyle name="Linked Cell 10" xfId="977"/>
    <cellStyle name="Linked Cell 11" xfId="978"/>
    <cellStyle name="Linked Cell 12" xfId="979"/>
    <cellStyle name="Linked Cell 13" xfId="980"/>
    <cellStyle name="Linked Cell 2" xfId="981"/>
    <cellStyle name="Linked Cell 2 2" xfId="982"/>
    <cellStyle name="Linked Cell 2 3" xfId="983"/>
    <cellStyle name="Linked Cell 2_Additional Info_ Dipankar Maity31.03.2012" xfId="984"/>
    <cellStyle name="Linked Cell 3" xfId="985"/>
    <cellStyle name="Linked Cell 4" xfId="986"/>
    <cellStyle name="Linked Cell 5" xfId="987"/>
    <cellStyle name="Linked Cell 6" xfId="988"/>
    <cellStyle name="Linked Cell 7" xfId="989"/>
    <cellStyle name="Linked Cell 8" xfId="990"/>
    <cellStyle name="Linked Cell 9" xfId="991"/>
    <cellStyle name="Neutral" xfId="992"/>
    <cellStyle name="Neutral 10" xfId="993"/>
    <cellStyle name="Neutral 11" xfId="994"/>
    <cellStyle name="Neutral 12" xfId="995"/>
    <cellStyle name="Neutral 13" xfId="996"/>
    <cellStyle name="Neutral 2" xfId="997"/>
    <cellStyle name="Neutral 2 2" xfId="998"/>
    <cellStyle name="Neutral 2 3" xfId="999"/>
    <cellStyle name="Neutral 3" xfId="1000"/>
    <cellStyle name="Neutral 4" xfId="1001"/>
    <cellStyle name="Neutral 5" xfId="1002"/>
    <cellStyle name="Neutral 6" xfId="1003"/>
    <cellStyle name="Neutral 7" xfId="1004"/>
    <cellStyle name="Neutral 8" xfId="1005"/>
    <cellStyle name="Neutral 9" xfId="1006"/>
    <cellStyle name="Normal 10" xfId="1007"/>
    <cellStyle name="Normal 10 2" xfId="1008"/>
    <cellStyle name="Normal 10 2 2" xfId="1009"/>
    <cellStyle name="Normal 10 2 2 2" xfId="1010"/>
    <cellStyle name="Normal 10 2 3" xfId="1011"/>
    <cellStyle name="Normal 10 2 4" xfId="1012"/>
    <cellStyle name="Normal 10 2 5" xfId="1013"/>
    <cellStyle name="Normal 10 2_BS - Variance Sept 2010-Final" xfId="1014"/>
    <cellStyle name="Normal 10 3" xfId="1015"/>
    <cellStyle name="Normal 10 3 2" xfId="1016"/>
    <cellStyle name="Normal 10 3 3" xfId="1017"/>
    <cellStyle name="Normal 10 3 4" xfId="1018"/>
    <cellStyle name="Normal 10 3 5" xfId="1019"/>
    <cellStyle name="Normal 10 3 6" xfId="1020"/>
    <cellStyle name="Normal 10 4" xfId="1021"/>
    <cellStyle name="Normal 10 5" xfId="1022"/>
    <cellStyle name="Normal 10 6" xfId="1023"/>
    <cellStyle name="Normal 10 6 2" xfId="1024"/>
    <cellStyle name="Normal 10_BS - Variance Sept 2010-Final" xfId="1025"/>
    <cellStyle name="Normal 11" xfId="1026"/>
    <cellStyle name="Normal 11 2" xfId="1027"/>
    <cellStyle name="Normal 11 2 2" xfId="1028"/>
    <cellStyle name="Normal 11 2 2 2" xfId="1029"/>
    <cellStyle name="Normal 11 2 2 2 2" xfId="1030"/>
    <cellStyle name="Normal 11 2 2 3" xfId="1031"/>
    <cellStyle name="Normal 11 2 2 3 2" xfId="1032"/>
    <cellStyle name="Normal 11 2 2 4" xfId="1033"/>
    <cellStyle name="Normal 11 2 2 5" xfId="1034"/>
    <cellStyle name="Normal 11 2 3" xfId="1035"/>
    <cellStyle name="Normal 11_BS - Variance Sept 2010-Final" xfId="1036"/>
    <cellStyle name="Normal 12" xfId="1037"/>
    <cellStyle name="Normal 12 2" xfId="1038"/>
    <cellStyle name="Normal 12 2 2" xfId="1039"/>
    <cellStyle name="Normal 12 2 3" xfId="1040"/>
    <cellStyle name="Normal 13" xfId="1041"/>
    <cellStyle name="Normal 13 2" xfId="1042"/>
    <cellStyle name="Normal 13 2 2" xfId="1043"/>
    <cellStyle name="Normal 13 2 2 2" xfId="1044"/>
    <cellStyle name="Normal 13 2 2 2 2" xfId="1045"/>
    <cellStyle name="Normal 13_BS - Variance Sept 2010-Final" xfId="1046"/>
    <cellStyle name="Normal 14" xfId="1047"/>
    <cellStyle name="Normal 15" xfId="1048"/>
    <cellStyle name="Normal 15 2" xfId="1049"/>
    <cellStyle name="Normal 15 2 2" xfId="1050"/>
    <cellStyle name="Normal 15 2_BS - Variance Sept 2010-Final" xfId="1051"/>
    <cellStyle name="Normal 15 3" xfId="1052"/>
    <cellStyle name="Normal 15_15-16-17 dec 2008" xfId="1053"/>
    <cellStyle name="Normal 16" xfId="1054"/>
    <cellStyle name="Normal 17" xfId="1055"/>
    <cellStyle name="Normal 18" xfId="1056"/>
    <cellStyle name="Normal 19" xfId="1057"/>
    <cellStyle name="Normal 19 2" xfId="1058"/>
    <cellStyle name="Normal 19 3" xfId="1059"/>
    <cellStyle name="Normal 19 4" xfId="1060"/>
    <cellStyle name="Normal 2" xfId="1061"/>
    <cellStyle name="Normal 2 10" xfId="1062"/>
    <cellStyle name="Normal 2 10 2" xfId="1063"/>
    <cellStyle name="Normal 2 10 3" xfId="1064"/>
    <cellStyle name="Normal 2 10 4" xfId="1065"/>
    <cellStyle name="Normal 2 11" xfId="1066"/>
    <cellStyle name="Normal 2 11 2" xfId="1067"/>
    <cellStyle name="Normal 2 11 3" xfId="1068"/>
    <cellStyle name="Normal 2 11 4" xfId="1069"/>
    <cellStyle name="Normal 2 12" xfId="1070"/>
    <cellStyle name="Normal 2 12 2" xfId="1071"/>
    <cellStyle name="Normal 2 12 3" xfId="1072"/>
    <cellStyle name="Normal 2 12 4" xfId="1073"/>
    <cellStyle name="Normal 2 13" xfId="1074"/>
    <cellStyle name="Normal 2 13 2" xfId="1075"/>
    <cellStyle name="Normal 2 13 3" xfId="1076"/>
    <cellStyle name="Normal 2 13 4" xfId="1077"/>
    <cellStyle name="Normal 2 14" xfId="1078"/>
    <cellStyle name="Normal 2 14 2" xfId="1079"/>
    <cellStyle name="Normal 2 14 3" xfId="1080"/>
    <cellStyle name="Normal 2 15" xfId="1081"/>
    <cellStyle name="Normal 2 15 2" xfId="1082"/>
    <cellStyle name="Normal 2 15 3" xfId="1083"/>
    <cellStyle name="Normal 2 16" xfId="1084"/>
    <cellStyle name="Normal 2 16 2" xfId="1085"/>
    <cellStyle name="Normal 2 16 3" xfId="1086"/>
    <cellStyle name="Normal 2 16 4" xfId="1087"/>
    <cellStyle name="Normal 2 17" xfId="1088"/>
    <cellStyle name="Normal 2 17 2" xfId="1089"/>
    <cellStyle name="Normal 2 17 3" xfId="1090"/>
    <cellStyle name="Normal 2 18" xfId="1091"/>
    <cellStyle name="Normal 2 18 2" xfId="1092"/>
    <cellStyle name="Normal 2 19" xfId="1093"/>
    <cellStyle name="Normal 2 19 2" xfId="1094"/>
    <cellStyle name="Normal 2 19 3" xfId="1095"/>
    <cellStyle name="Normal 2 19 4" xfId="1096"/>
    <cellStyle name="Normal 2 2" xfId="1097"/>
    <cellStyle name="Normal 2 2 2" xfId="1098"/>
    <cellStyle name="Normal 2 2 2 2" xfId="1099"/>
    <cellStyle name="Normal 2 2 2 3" xfId="1100"/>
    <cellStyle name="Normal 2 2 2 4" xfId="1101"/>
    <cellStyle name="Normal 2 2 3" xfId="1102"/>
    <cellStyle name="Normal 2 2 4" xfId="1103"/>
    <cellStyle name="Normal 2 2 4 2" xfId="1104"/>
    <cellStyle name="Normal 2 2 5" xfId="1105"/>
    <cellStyle name="Normal 2 2 6" xfId="1106"/>
    <cellStyle name="Normal 2 2_Book1" xfId="1107"/>
    <cellStyle name="Normal 2 20" xfId="1108"/>
    <cellStyle name="Normal 2 20 2" xfId="1109"/>
    <cellStyle name="Normal 2 21" xfId="1110"/>
    <cellStyle name="Normal 2 22" xfId="1111"/>
    <cellStyle name="Normal 2 23" xfId="1112"/>
    <cellStyle name="Normal 2 23 2" xfId="1113"/>
    <cellStyle name="Normal 2 23 3" xfId="1114"/>
    <cellStyle name="Normal 2 23 4" xfId="1115"/>
    <cellStyle name="Normal 2 26" xfId="1116"/>
    <cellStyle name="Normal 2 26 2" xfId="1117"/>
    <cellStyle name="Normal 2 26 3" xfId="1118"/>
    <cellStyle name="Normal 2 26 4" xfId="1119"/>
    <cellStyle name="Normal 2 29" xfId="1120"/>
    <cellStyle name="Normal 2 29 2" xfId="1121"/>
    <cellStyle name="Normal 2 29 3" xfId="1122"/>
    <cellStyle name="Normal 2 29 4" xfId="1123"/>
    <cellStyle name="Normal 2 3" xfId="1124"/>
    <cellStyle name="Normal 2 3 2" xfId="1125"/>
    <cellStyle name="Normal 2 3 2 2" xfId="1126"/>
    <cellStyle name="Normal 2 3 2 3" xfId="1127"/>
    <cellStyle name="Normal 2 32" xfId="1128"/>
    <cellStyle name="Normal 2 32 2" xfId="1129"/>
    <cellStyle name="Normal 2 32 3" xfId="1130"/>
    <cellStyle name="Normal 2 32 4" xfId="1131"/>
    <cellStyle name="Normal 2 35" xfId="1132"/>
    <cellStyle name="Normal 2 35 2" xfId="1133"/>
    <cellStyle name="Normal 2 35 3" xfId="1134"/>
    <cellStyle name="Normal 2 35 4" xfId="1135"/>
    <cellStyle name="Normal 2 37" xfId="1136"/>
    <cellStyle name="Normal 2 37 2" xfId="1137"/>
    <cellStyle name="Normal 2 37 3" xfId="1138"/>
    <cellStyle name="Normal 2 37 4" xfId="1139"/>
    <cellStyle name="Normal 2 4" xfId="1140"/>
    <cellStyle name="Normal 2 4 2" xfId="1141"/>
    <cellStyle name="Normal 2 4 2 2" xfId="1142"/>
    <cellStyle name="Normal 2 4 2 2 2" xfId="1143"/>
    <cellStyle name="Normal 2 4 2 2 3" xfId="1144"/>
    <cellStyle name="Normal 2 4 2 2_BS - Variance Sept 2010-Final" xfId="1145"/>
    <cellStyle name="Normal 2 4 2_BS - Variance Sept 2010-Final" xfId="1146"/>
    <cellStyle name="Normal 2 4 3" xfId="1147"/>
    <cellStyle name="Normal 2 4 3 2" xfId="1148"/>
    <cellStyle name="Normal 2 4 3 2 2" xfId="1149"/>
    <cellStyle name="Normal 2 4 3 2 2 2" xfId="1150"/>
    <cellStyle name="Normal 2 4 3 3" xfId="1151"/>
    <cellStyle name="Normal 2 4 3 4" xfId="1152"/>
    <cellStyle name="Normal 2 4 3 4 2" xfId="1153"/>
    <cellStyle name="Normal 2 4 3_BS - Variance Sept 2010-Final" xfId="1154"/>
    <cellStyle name="Normal 2 4 4" xfId="1155"/>
    <cellStyle name="Normal 2 4 4 2" xfId="1156"/>
    <cellStyle name="Normal 2 4 4 2 2" xfId="1157"/>
    <cellStyle name="Normal 2 4 4_BS - Variance Sept 2010-Final" xfId="1158"/>
    <cellStyle name="Normal 2 4 5" xfId="1159"/>
    <cellStyle name="Normal 2 4 5 2" xfId="1160"/>
    <cellStyle name="Normal 2 4 5 3" xfId="1161"/>
    <cellStyle name="Normal 2 4 5 4" xfId="1162"/>
    <cellStyle name="Normal 2 4_ADDITIONAL INFORMATION 11-12_Final_180412" xfId="1163"/>
    <cellStyle name="Normal 2 40" xfId="1164"/>
    <cellStyle name="Normal 2 40 2" xfId="1165"/>
    <cellStyle name="Normal 2 40 3" xfId="1166"/>
    <cellStyle name="Normal 2 40 4" xfId="1167"/>
    <cellStyle name="Normal 2 42" xfId="1168"/>
    <cellStyle name="Normal 2 42 2" xfId="1169"/>
    <cellStyle name="Normal 2 42 3" xfId="1170"/>
    <cellStyle name="Normal 2 42 4" xfId="1171"/>
    <cellStyle name="Normal 2 45" xfId="1172"/>
    <cellStyle name="Normal 2 45 2" xfId="1173"/>
    <cellStyle name="Normal 2 45 3" xfId="1174"/>
    <cellStyle name="Normal 2 45 4" xfId="1175"/>
    <cellStyle name="Normal 2 47" xfId="1176"/>
    <cellStyle name="Normal 2 47 2" xfId="1177"/>
    <cellStyle name="Normal 2 47 3" xfId="1178"/>
    <cellStyle name="Normal 2 47 4" xfId="1179"/>
    <cellStyle name="Normal 2 48" xfId="1180"/>
    <cellStyle name="Normal 2 48 2" xfId="1181"/>
    <cellStyle name="Normal 2 48 3" xfId="1182"/>
    <cellStyle name="Normal 2 48 4" xfId="1183"/>
    <cellStyle name="Normal 2 5" xfId="1184"/>
    <cellStyle name="Normal 2 5 2" xfId="1185"/>
    <cellStyle name="Normal 2 5_BS - Variance Sept 2010-Final" xfId="1186"/>
    <cellStyle name="Normal 2 52" xfId="1187"/>
    <cellStyle name="Normal 2 52 2" xfId="1188"/>
    <cellStyle name="Normal 2 52 3" xfId="1189"/>
    <cellStyle name="Normal 2 52 4" xfId="1190"/>
    <cellStyle name="Normal 2 54" xfId="1191"/>
    <cellStyle name="Normal 2 54 2" xfId="1192"/>
    <cellStyle name="Normal 2 54 3" xfId="1193"/>
    <cellStyle name="Normal 2 54 4" xfId="1194"/>
    <cellStyle name="Normal 2 58" xfId="1195"/>
    <cellStyle name="Normal 2 58 2" xfId="1196"/>
    <cellStyle name="Normal 2 58 3" xfId="1197"/>
    <cellStyle name="Normal 2 58 4" xfId="1198"/>
    <cellStyle name="Normal 2 6" xfId="1199"/>
    <cellStyle name="Normal 2 61" xfId="1200"/>
    <cellStyle name="Normal 2 61 2" xfId="1201"/>
    <cellStyle name="Normal 2 61 3" xfId="1202"/>
    <cellStyle name="Normal 2 61 4" xfId="1203"/>
    <cellStyle name="Normal 2 64" xfId="1204"/>
    <cellStyle name="Normal 2 64 2" xfId="1205"/>
    <cellStyle name="Normal 2 64 3" xfId="1206"/>
    <cellStyle name="Normal 2 64 4" xfId="1207"/>
    <cellStyle name="Normal 2 65" xfId="1208"/>
    <cellStyle name="Normal 2 65 2" xfId="1209"/>
    <cellStyle name="Normal 2 65 3" xfId="1210"/>
    <cellStyle name="Normal 2 65 4" xfId="1211"/>
    <cellStyle name="Normal 2 66" xfId="1212"/>
    <cellStyle name="Normal 2 66 2" xfId="1213"/>
    <cellStyle name="Normal 2 66 3" xfId="1214"/>
    <cellStyle name="Normal 2 66 4" xfId="1215"/>
    <cellStyle name="Normal 2 67" xfId="1216"/>
    <cellStyle name="Normal 2 67 2" xfId="1217"/>
    <cellStyle name="Normal 2 67 3" xfId="1218"/>
    <cellStyle name="Normal 2 67 4" xfId="1219"/>
    <cellStyle name="Normal 2 68" xfId="1220"/>
    <cellStyle name="Normal 2 68 2" xfId="1221"/>
    <cellStyle name="Normal 2 68 3" xfId="1222"/>
    <cellStyle name="Normal 2 68 4" xfId="1223"/>
    <cellStyle name="Normal 2 7" xfId="1224"/>
    <cellStyle name="Normal 2 70" xfId="1225"/>
    <cellStyle name="Normal 2 70 2" xfId="1226"/>
    <cellStyle name="Normal 2 70 3" xfId="1227"/>
    <cellStyle name="Normal 2 70 4" xfId="1228"/>
    <cellStyle name="Normal 2 73" xfId="1229"/>
    <cellStyle name="Normal 2 73 2" xfId="1230"/>
    <cellStyle name="Normal 2 73 3" xfId="1231"/>
    <cellStyle name="Normal 2 73 4" xfId="1232"/>
    <cellStyle name="Normal 2 76" xfId="1233"/>
    <cellStyle name="Normal 2 76 2" xfId="1234"/>
    <cellStyle name="Normal 2 76 3" xfId="1235"/>
    <cellStyle name="Normal 2 76 4" xfId="1236"/>
    <cellStyle name="Normal 2 79" xfId="1237"/>
    <cellStyle name="Normal 2 79 2" xfId="1238"/>
    <cellStyle name="Normal 2 79 3" xfId="1239"/>
    <cellStyle name="Normal 2 79 4" xfId="1240"/>
    <cellStyle name="Normal 2 8" xfId="1241"/>
    <cellStyle name="Normal 2 82" xfId="1242"/>
    <cellStyle name="Normal 2 82 2" xfId="1243"/>
    <cellStyle name="Normal 2 82 3" xfId="1244"/>
    <cellStyle name="Normal 2 82 4" xfId="1245"/>
    <cellStyle name="Normal 2 84" xfId="1246"/>
    <cellStyle name="Normal 2 84 2" xfId="1247"/>
    <cellStyle name="Normal 2 84 3" xfId="1248"/>
    <cellStyle name="Normal 2 84 4" xfId="1249"/>
    <cellStyle name="Normal 2 86" xfId="1250"/>
    <cellStyle name="Normal 2 86 2" xfId="1251"/>
    <cellStyle name="Normal 2 86 3" xfId="1252"/>
    <cellStyle name="Normal 2 86 4" xfId="1253"/>
    <cellStyle name="Normal 2 88" xfId="1254"/>
    <cellStyle name="Normal 2 88 2" xfId="1255"/>
    <cellStyle name="Normal 2 88 3" xfId="1256"/>
    <cellStyle name="Normal 2 88 4" xfId="1257"/>
    <cellStyle name="Normal 2 9" xfId="1258"/>
    <cellStyle name="Normal 2 9 2" xfId="1259"/>
    <cellStyle name="Normal 2 9 2 2" xfId="1260"/>
    <cellStyle name="Normal 2 9 2 3" xfId="1261"/>
    <cellStyle name="Normal 2 9 2 4" xfId="1262"/>
    <cellStyle name="Normal 2 9 3" xfId="1263"/>
    <cellStyle name="Normal 2 9 4" xfId="1264"/>
    <cellStyle name="Normal 2 9 5" xfId="1265"/>
    <cellStyle name="Normal 2 9_Book1" xfId="1266"/>
    <cellStyle name="Normal 2_15-16-17 dec 2008" xfId="1267"/>
    <cellStyle name="Normal 20" xfId="1268"/>
    <cellStyle name="Normal 21" xfId="1269"/>
    <cellStyle name="Normal 21 2" xfId="1270"/>
    <cellStyle name="Normal 22" xfId="1271"/>
    <cellStyle name="Normal 22 2" xfId="1272"/>
    <cellStyle name="Normal 23" xfId="1273"/>
    <cellStyle name="Normal 23 2" xfId="1274"/>
    <cellStyle name="Normal 24" xfId="1275"/>
    <cellStyle name="Normal 25" xfId="1276"/>
    <cellStyle name="Normal 26" xfId="1277"/>
    <cellStyle name="Normal 27" xfId="1278"/>
    <cellStyle name="Normal 27 2" xfId="1279"/>
    <cellStyle name="Normal 27 3" xfId="1280"/>
    <cellStyle name="Normal 27 4" xfId="1281"/>
    <cellStyle name="Normal 28" xfId="1282"/>
    <cellStyle name="Normal 29" xfId="1283"/>
    <cellStyle name="Normal 3" xfId="1284"/>
    <cellStyle name="Normal 3 10" xfId="1285"/>
    <cellStyle name="Normal 3 10 2" xfId="1286"/>
    <cellStyle name="Normal 3 10 3" xfId="1287"/>
    <cellStyle name="Normal 3 10 4" xfId="1288"/>
    <cellStyle name="Normal 3 11" xfId="1289"/>
    <cellStyle name="Normal 3 11 2" xfId="1290"/>
    <cellStyle name="Normal 3 11 3" xfId="1291"/>
    <cellStyle name="Normal 3 11 4" xfId="1292"/>
    <cellStyle name="Normal 3 12" xfId="1293"/>
    <cellStyle name="Normal 3 12 2" xfId="1294"/>
    <cellStyle name="Normal 3 12 3" xfId="1295"/>
    <cellStyle name="Normal 3 12 4" xfId="1296"/>
    <cellStyle name="Normal 3 13" xfId="1297"/>
    <cellStyle name="Normal 3 13 2" xfId="1298"/>
    <cellStyle name="Normal 3 13 3" xfId="1299"/>
    <cellStyle name="Normal 3 13 4" xfId="1300"/>
    <cellStyle name="Normal 3 14" xfId="1301"/>
    <cellStyle name="Normal 3 15" xfId="1302"/>
    <cellStyle name="Normal 3 16" xfId="1303"/>
    <cellStyle name="Normal 3 16 2" xfId="1304"/>
    <cellStyle name="Normal 3 16 2 2" xfId="1305"/>
    <cellStyle name="Normal 3 16 3" xfId="1306"/>
    <cellStyle name="Normal 3 16 4" xfId="1307"/>
    <cellStyle name="Normal 3 16 5" xfId="1308"/>
    <cellStyle name="Normal 3 17" xfId="1309"/>
    <cellStyle name="Normal 3 2" xfId="1310"/>
    <cellStyle name="Normal 3 2 2" xfId="1311"/>
    <cellStyle name="Normal 3 2 3" xfId="1312"/>
    <cellStyle name="Normal 3 2_BS - Variance Sept 2010-Final" xfId="1313"/>
    <cellStyle name="Normal 3 3" xfId="1314"/>
    <cellStyle name="Normal 3 4" xfId="1315"/>
    <cellStyle name="Normal 3 4 2" xfId="1316"/>
    <cellStyle name="Normal 3 4 3" xfId="1317"/>
    <cellStyle name="Normal 3 4 4" xfId="1318"/>
    <cellStyle name="Normal 3 5" xfId="1319"/>
    <cellStyle name="Normal 3 5 2" xfId="1320"/>
    <cellStyle name="Normal 3 5 3" xfId="1321"/>
    <cellStyle name="Normal 3 5 4" xfId="1322"/>
    <cellStyle name="Normal 3 6" xfId="1323"/>
    <cellStyle name="Normal 3 6 2" xfId="1324"/>
    <cellStyle name="Normal 3 6 3" xfId="1325"/>
    <cellStyle name="Normal 3 6 4" xfId="1326"/>
    <cellStyle name="Normal 3 7" xfId="1327"/>
    <cellStyle name="Normal 3 7 2" xfId="1328"/>
    <cellStyle name="Normal 3 7 3" xfId="1329"/>
    <cellStyle name="Normal 3 7 4" xfId="1330"/>
    <cellStyle name="Normal 3 8" xfId="1331"/>
    <cellStyle name="Normal 3 8 2" xfId="1332"/>
    <cellStyle name="Normal 3 8 3" xfId="1333"/>
    <cellStyle name="Normal 3 8 4" xfId="1334"/>
    <cellStyle name="Normal 3 9" xfId="1335"/>
    <cellStyle name="Normal 3 9 2" xfId="1336"/>
    <cellStyle name="Normal 3 9 3" xfId="1337"/>
    <cellStyle name="Normal 3 9 4" xfId="1338"/>
    <cellStyle name="Normal 3_~4935832" xfId="1339"/>
    <cellStyle name="Normal 30" xfId="1340"/>
    <cellStyle name="Normal 31" xfId="1341"/>
    <cellStyle name="Normal 32" xfId="1342"/>
    <cellStyle name="Normal 32 2" xfId="1343"/>
    <cellStyle name="Normal 32 3" xfId="1344"/>
    <cellStyle name="Normal 32 4" xfId="1345"/>
    <cellStyle name="Normal 33" xfId="1346"/>
    <cellStyle name="Normal 33 2" xfId="1347"/>
    <cellStyle name="Normal 33 3" xfId="1348"/>
    <cellStyle name="Normal 33 4" xfId="1349"/>
    <cellStyle name="Normal 34" xfId="1350"/>
    <cellStyle name="Normal 34 2" xfId="1351"/>
    <cellStyle name="Normal 34 3" xfId="1352"/>
    <cellStyle name="Normal 35" xfId="1353"/>
    <cellStyle name="Normal 35 2" xfId="1354"/>
    <cellStyle name="Normal 35 2 2" xfId="1355"/>
    <cellStyle name="Normal 35 2 3" xfId="1356"/>
    <cellStyle name="Normal 35 3" xfId="1357"/>
    <cellStyle name="Normal 35 4" xfId="1358"/>
    <cellStyle name="Normal 36" xfId="1359"/>
    <cellStyle name="Normal 36 2" xfId="1360"/>
    <cellStyle name="Normal 36 3" xfId="1361"/>
    <cellStyle name="Normal 37" xfId="1362"/>
    <cellStyle name="Normal 37 2" xfId="1363"/>
    <cellStyle name="Normal 37 3" xfId="1364"/>
    <cellStyle name="Normal 38" xfId="1365"/>
    <cellStyle name="Normal 38 2" xfId="1366"/>
    <cellStyle name="Normal 38 3" xfId="1367"/>
    <cellStyle name="Normal 39" xfId="1368"/>
    <cellStyle name="Normal 4" xfId="1369"/>
    <cellStyle name="Normal 4 2" xfId="1370"/>
    <cellStyle name="Normal 4 2 2 2" xfId="1371"/>
    <cellStyle name="Normal 4 3" xfId="1372"/>
    <cellStyle name="Normal 4 3 2" xfId="1373"/>
    <cellStyle name="Normal 4 3 3" xfId="1374"/>
    <cellStyle name="Normal 4 3 4" xfId="1375"/>
    <cellStyle name="Normal 4 4" xfId="1376"/>
    <cellStyle name="Normal 4 5" xfId="1377"/>
    <cellStyle name="Normal 4_Cash Flow Statement" xfId="1378"/>
    <cellStyle name="Normal 40" xfId="1379"/>
    <cellStyle name="Normal 40 2" xfId="1380"/>
    <cellStyle name="Normal 40 3" xfId="1381"/>
    <cellStyle name="Normal 41" xfId="1382"/>
    <cellStyle name="Normal 41 2" xfId="1383"/>
    <cellStyle name="Normal 41 3" xfId="1384"/>
    <cellStyle name="Normal 42" xfId="1385"/>
    <cellStyle name="Normal 42 2" xfId="1386"/>
    <cellStyle name="Normal 42 3" xfId="1387"/>
    <cellStyle name="Normal 43" xfId="1388"/>
    <cellStyle name="Normal 43 2" xfId="1389"/>
    <cellStyle name="Normal 43 3" xfId="1390"/>
    <cellStyle name="Normal 44" xfId="1391"/>
    <cellStyle name="Normal 44 2" xfId="1392"/>
    <cellStyle name="Normal 44 3" xfId="1393"/>
    <cellStyle name="Normal 45" xfId="1394"/>
    <cellStyle name="Normal 45 2" xfId="1395"/>
    <cellStyle name="Normal 45 3" xfId="1396"/>
    <cellStyle name="Normal 46" xfId="1397"/>
    <cellStyle name="Normal 46 2" xfId="1398"/>
    <cellStyle name="Normal 46 3" xfId="1399"/>
    <cellStyle name="Normal 47" xfId="1400"/>
    <cellStyle name="Normal 47 2" xfId="1401"/>
    <cellStyle name="Normal 47 3" xfId="1402"/>
    <cellStyle name="Normal 48" xfId="1403"/>
    <cellStyle name="Normal 48 2" xfId="1404"/>
    <cellStyle name="Normal 48 3" xfId="1405"/>
    <cellStyle name="Normal 49" xfId="1406"/>
    <cellStyle name="Normal 49 2" xfId="1407"/>
    <cellStyle name="Normal 49 3" xfId="1408"/>
    <cellStyle name="Normal 5" xfId="1409"/>
    <cellStyle name="Normal 5 2" xfId="1410"/>
    <cellStyle name="Normal 5 2 2" xfId="1411"/>
    <cellStyle name="Normal 5 2 2 2" xfId="1412"/>
    <cellStyle name="Normal 5 2 2 2 2" xfId="1413"/>
    <cellStyle name="Normal 5 2 2 2 3" xfId="1414"/>
    <cellStyle name="Normal 5 2 2 2 3 2" xfId="1415"/>
    <cellStyle name="Normal 5 2 2 2 3 3" xfId="1416"/>
    <cellStyle name="Normal 5 2 2 2 3 4" xfId="1417"/>
    <cellStyle name="Normal 5 2 2 2_BS - Variance Sept 2010-Final" xfId="1418"/>
    <cellStyle name="Normal 5 2 2 3" xfId="1419"/>
    <cellStyle name="Normal 5 2 2 3 2" xfId="1420"/>
    <cellStyle name="Normal 5 2 2_BS - Variance Sept 2010-Final" xfId="1421"/>
    <cellStyle name="Normal 5 2_BS - Variance Sept 2010-Final" xfId="1422"/>
    <cellStyle name="Normal 5 3" xfId="1423"/>
    <cellStyle name="Normal 5 3 2" xfId="1424"/>
    <cellStyle name="Normal 5 3 3" xfId="1425"/>
    <cellStyle name="Normal 5 3 4" xfId="1426"/>
    <cellStyle name="Normal 5 4" xfId="1427"/>
    <cellStyle name="Normal 5 4 2" xfId="1428"/>
    <cellStyle name="Normal 5 4 3" xfId="1429"/>
    <cellStyle name="Normal 5 4 4" xfId="1430"/>
    <cellStyle name="Normal 5 5" xfId="1431"/>
    <cellStyle name="Normal 5_Corp Schedules to be mailed" xfId="1432"/>
    <cellStyle name="Normal 50" xfId="1433"/>
    <cellStyle name="Normal 50 2" xfId="1434"/>
    <cellStyle name="Normal 50 3" xfId="1435"/>
    <cellStyle name="Normal 51" xfId="1436"/>
    <cellStyle name="Normal 51 2" xfId="1437"/>
    <cellStyle name="Normal 51 3" xfId="1438"/>
    <cellStyle name="Normal 52" xfId="1439"/>
    <cellStyle name="Normal 52 2" xfId="1440"/>
    <cellStyle name="Normal 52 3" xfId="1441"/>
    <cellStyle name="Normal 53" xfId="1442"/>
    <cellStyle name="Normal 53 2" xfId="1443"/>
    <cellStyle name="Normal 53 3" xfId="1444"/>
    <cellStyle name="Normal 54" xfId="1445"/>
    <cellStyle name="Normal 54 2" xfId="1446"/>
    <cellStyle name="Normal 54 3" xfId="1447"/>
    <cellStyle name="Normal 55" xfId="1448"/>
    <cellStyle name="Normal 55 2" xfId="1449"/>
    <cellStyle name="Normal 55 3" xfId="1450"/>
    <cellStyle name="Normal 56" xfId="1451"/>
    <cellStyle name="Normal 56 2" xfId="1452"/>
    <cellStyle name="Normal 56 3" xfId="1453"/>
    <cellStyle name="Normal 57" xfId="1454"/>
    <cellStyle name="Normal 57 2" xfId="1455"/>
    <cellStyle name="Normal 57 3" xfId="1456"/>
    <cellStyle name="Normal 58" xfId="1457"/>
    <cellStyle name="Normal 58 2" xfId="1458"/>
    <cellStyle name="Normal 58 3" xfId="1459"/>
    <cellStyle name="Normal 59" xfId="1460"/>
    <cellStyle name="Normal 59 2" xfId="1461"/>
    <cellStyle name="Normal 59 3" xfId="1462"/>
    <cellStyle name="Normal 6" xfId="1463"/>
    <cellStyle name="Normal 6 2" xfId="1464"/>
    <cellStyle name="Normal 6 2 2" xfId="1465"/>
    <cellStyle name="Normal 6 2 3" xfId="1466"/>
    <cellStyle name="Normal 6 2 4" xfId="1467"/>
    <cellStyle name="Normal 6 3" xfId="1468"/>
    <cellStyle name="Normal 6 4" xfId="1469"/>
    <cellStyle name="Normal 6 4 2" xfId="1470"/>
    <cellStyle name="Normal 6 4 3" xfId="1471"/>
    <cellStyle name="Normal 6 4 4" xfId="1472"/>
    <cellStyle name="Normal 6_Additional Info_ Dipankar Maity31.03.2012" xfId="1473"/>
    <cellStyle name="Normal 60" xfId="1474"/>
    <cellStyle name="Normal 60 2" xfId="1475"/>
    <cellStyle name="Normal 60 3" xfId="1476"/>
    <cellStyle name="Normal 61" xfId="1477"/>
    <cellStyle name="Normal 61 2" xfId="1478"/>
    <cellStyle name="Normal 61 3" xfId="1479"/>
    <cellStyle name="Normal 62" xfId="1480"/>
    <cellStyle name="Normal 62 2" xfId="1481"/>
    <cellStyle name="Normal 62 3" xfId="1482"/>
    <cellStyle name="Normal 63" xfId="1483"/>
    <cellStyle name="Normal 63 2" xfId="1484"/>
    <cellStyle name="Normal 63 3" xfId="1485"/>
    <cellStyle name="Normal 64" xfId="1486"/>
    <cellStyle name="Normal 64 2" xfId="1487"/>
    <cellStyle name="Normal 64 3" xfId="1488"/>
    <cellStyle name="Normal 65" xfId="1489"/>
    <cellStyle name="Normal 65 2" xfId="1490"/>
    <cellStyle name="Normal 65 3" xfId="1491"/>
    <cellStyle name="Normal 66" xfId="1492"/>
    <cellStyle name="Normal 66 2" xfId="1493"/>
    <cellStyle name="Normal 66 3" xfId="1494"/>
    <cellStyle name="Normal 67" xfId="1495"/>
    <cellStyle name="Normal 67 2" xfId="1496"/>
    <cellStyle name="Normal 67 3" xfId="1497"/>
    <cellStyle name="Normal 68" xfId="1498"/>
    <cellStyle name="Normal 68 2" xfId="1499"/>
    <cellStyle name="Normal 68 3" xfId="1500"/>
    <cellStyle name="Normal 69" xfId="1501"/>
    <cellStyle name="Normal 69 2" xfId="1502"/>
    <cellStyle name="Normal 69 3" xfId="1503"/>
    <cellStyle name="Normal 7" xfId="1504"/>
    <cellStyle name="Normal 7 2" xfId="1505"/>
    <cellStyle name="Normal 7 2 2" xfId="1506"/>
    <cellStyle name="Normal 7 2 3" xfId="1507"/>
    <cellStyle name="Normal 7 2 4" xfId="1508"/>
    <cellStyle name="Normal 7 3" xfId="1509"/>
    <cellStyle name="Normal 7 4" xfId="1510"/>
    <cellStyle name="Normal 7 5" xfId="1511"/>
    <cellStyle name="Normal 7 5 2" xfId="1512"/>
    <cellStyle name="Normal 7 5 3" xfId="1513"/>
    <cellStyle name="Normal 7 5 4" xfId="1514"/>
    <cellStyle name="Normal 7 6" xfId="1515"/>
    <cellStyle name="Normal 7_Cash Flow Statement" xfId="1516"/>
    <cellStyle name="Normal 70" xfId="1517"/>
    <cellStyle name="Normal 70 2" xfId="1518"/>
    <cellStyle name="Normal 70 3" xfId="1519"/>
    <cellStyle name="Normal 71" xfId="1520"/>
    <cellStyle name="Normal 71 2" xfId="1521"/>
    <cellStyle name="Normal 71 3" xfId="1522"/>
    <cellStyle name="Normal 72" xfId="1523"/>
    <cellStyle name="Normal 72 2" xfId="1524"/>
    <cellStyle name="Normal 72 3" xfId="1525"/>
    <cellStyle name="Normal 73" xfId="1526"/>
    <cellStyle name="Normal 73 2" xfId="1527"/>
    <cellStyle name="Normal 73 3" xfId="1528"/>
    <cellStyle name="Normal 74" xfId="1529"/>
    <cellStyle name="Normal 74 2" xfId="1530"/>
    <cellStyle name="Normal 74 3" xfId="1531"/>
    <cellStyle name="Normal 75" xfId="1532"/>
    <cellStyle name="Normal 75 2" xfId="1533"/>
    <cellStyle name="Normal 75 3" xfId="1534"/>
    <cellStyle name="Normal 76" xfId="1535"/>
    <cellStyle name="Normal 76 2" xfId="1536"/>
    <cellStyle name="Normal 76 3" xfId="1537"/>
    <cellStyle name="Normal 77" xfId="1538"/>
    <cellStyle name="Normal 77 2" xfId="1539"/>
    <cellStyle name="Normal 77 3" xfId="1540"/>
    <cellStyle name="Normal 78" xfId="1541"/>
    <cellStyle name="Normal 78 2" xfId="1542"/>
    <cellStyle name="Normal 78 3" xfId="1543"/>
    <cellStyle name="Normal 79" xfId="1544"/>
    <cellStyle name="Normal 79 2" xfId="1545"/>
    <cellStyle name="Normal 79 3" xfId="1546"/>
    <cellStyle name="Normal 8" xfId="1547"/>
    <cellStyle name="Normal 8 2" xfId="1548"/>
    <cellStyle name="Normal 8 3" xfId="1549"/>
    <cellStyle name="Normal 8 4" xfId="1550"/>
    <cellStyle name="Normal 8 5" xfId="1551"/>
    <cellStyle name="Normal 80" xfId="1552"/>
    <cellStyle name="Normal 80 2" xfId="1553"/>
    <cellStyle name="Normal 80 3" xfId="1554"/>
    <cellStyle name="Normal 81" xfId="1555"/>
    <cellStyle name="Normal 81 2" xfId="1556"/>
    <cellStyle name="Normal 81 3" xfId="1557"/>
    <cellStyle name="Normal 82" xfId="1558"/>
    <cellStyle name="Normal 82 2" xfId="1559"/>
    <cellStyle name="Normal 82 3" xfId="1560"/>
    <cellStyle name="Normal 83" xfId="1561"/>
    <cellStyle name="Normal 83 2" xfId="1562"/>
    <cellStyle name="Normal 83 3" xfId="1563"/>
    <cellStyle name="Normal 84" xfId="1564"/>
    <cellStyle name="Normal 84 2" xfId="1565"/>
    <cellStyle name="Normal 84 3" xfId="1566"/>
    <cellStyle name="Normal 85" xfId="1567"/>
    <cellStyle name="Normal 85 2" xfId="1568"/>
    <cellStyle name="Normal 85 3" xfId="1569"/>
    <cellStyle name="Normal 86" xfId="1570"/>
    <cellStyle name="Normal 86 2" xfId="1571"/>
    <cellStyle name="Normal 86 3" xfId="1572"/>
    <cellStyle name="Normal 87" xfId="1573"/>
    <cellStyle name="Normal 87 2" xfId="1574"/>
    <cellStyle name="Normal 87 3" xfId="1575"/>
    <cellStyle name="Normal 88" xfId="1576"/>
    <cellStyle name="Normal 88 2" xfId="1577"/>
    <cellStyle name="Normal 88 3" xfId="1578"/>
    <cellStyle name="Normal 89" xfId="1579"/>
    <cellStyle name="Normal 89 2" xfId="1580"/>
    <cellStyle name="Normal 89 2 2" xfId="1581"/>
    <cellStyle name="Normal 89 3" xfId="1582"/>
    <cellStyle name="Normal 9" xfId="1583"/>
    <cellStyle name="Normal 90" xfId="1584"/>
    <cellStyle name="Normal 90 2" xfId="1585"/>
    <cellStyle name="Normal 90 3" xfId="1586"/>
    <cellStyle name="Normal 91" xfId="1587"/>
    <cellStyle name="Normal 92" xfId="1588"/>
    <cellStyle name="Normal 92 2" xfId="1589"/>
    <cellStyle name="Normal 93" xfId="1590"/>
    <cellStyle name="Normal 94" xfId="1591"/>
    <cellStyle name="Normal 94 2" xfId="1592"/>
    <cellStyle name="Normal 95" xfId="1593"/>
    <cellStyle name="Normal 96" xfId="1594"/>
    <cellStyle name="Normal 99" xfId="1595"/>
    <cellStyle name="Normal 99 2" xfId="1596"/>
    <cellStyle name="Normal 99 3" xfId="1597"/>
    <cellStyle name="Normal_SEGMENT DIVWISE - SEGMENTWISE" xfId="1598"/>
    <cellStyle name="Note" xfId="1599"/>
    <cellStyle name="Note 10" xfId="1600"/>
    <cellStyle name="Note 11" xfId="1601"/>
    <cellStyle name="Note 12" xfId="1602"/>
    <cellStyle name="Note 13" xfId="1603"/>
    <cellStyle name="Note 2" xfId="1604"/>
    <cellStyle name="Note 2 10" xfId="1605"/>
    <cellStyle name="Note 2 10 2" xfId="1606"/>
    <cellStyle name="Note 2 11" xfId="1607"/>
    <cellStyle name="Note 2 11 2" xfId="1608"/>
    <cellStyle name="Note 2 12" xfId="1609"/>
    <cellStyle name="Note 2 12 2" xfId="1610"/>
    <cellStyle name="Note 2 13" xfId="1611"/>
    <cellStyle name="Note 2 13 2" xfId="1612"/>
    <cellStyle name="Note 2 14" xfId="1613"/>
    <cellStyle name="Note 2 14 2" xfId="1614"/>
    <cellStyle name="Note 2 14 3" xfId="1615"/>
    <cellStyle name="Note 2 2" xfId="1616"/>
    <cellStyle name="Note 2 2 2" xfId="1617"/>
    <cellStyle name="Note 2 2 2 2" xfId="1618"/>
    <cellStyle name="Note 2 2 2 2 2" xfId="1619"/>
    <cellStyle name="Note 2 2 2 3" xfId="1620"/>
    <cellStyle name="Note 2 2 2 3 2" xfId="1621"/>
    <cellStyle name="Note 2 2 2_Additional Info_ Dipankar Maity31.03.2012" xfId="1622"/>
    <cellStyle name="Note 2 2 3" xfId="1623"/>
    <cellStyle name="Note 2 2 4" xfId="1624"/>
    <cellStyle name="Note 2 2_Additional Info_ Dipankar Maity31.03.2012" xfId="1625"/>
    <cellStyle name="Note 2 3" xfId="1626"/>
    <cellStyle name="Note 2 3 2" xfId="1627"/>
    <cellStyle name="Note 2 4" xfId="1628"/>
    <cellStyle name="Note 2 4 2" xfId="1629"/>
    <cellStyle name="Note 2 5" xfId="1630"/>
    <cellStyle name="Note 2 5 2" xfId="1631"/>
    <cellStyle name="Note 2 6" xfId="1632"/>
    <cellStyle name="Note 2 6 2" xfId="1633"/>
    <cellStyle name="Note 2 7" xfId="1634"/>
    <cellStyle name="Note 2 7 2" xfId="1635"/>
    <cellStyle name="Note 2 8" xfId="1636"/>
    <cellStyle name="Note 2 8 2" xfId="1637"/>
    <cellStyle name="Note 2 9" xfId="1638"/>
    <cellStyle name="Note 2 9 2" xfId="1639"/>
    <cellStyle name="Note 2_Additional Info_ Dipankar Maity31.03.2012" xfId="1640"/>
    <cellStyle name="Note 3" xfId="1641"/>
    <cellStyle name="Note 4" xfId="1642"/>
    <cellStyle name="Note 5" xfId="1643"/>
    <cellStyle name="Note 6" xfId="1644"/>
    <cellStyle name="Note 7" xfId="1645"/>
    <cellStyle name="Note 8" xfId="1646"/>
    <cellStyle name="Note 9" xfId="1647"/>
    <cellStyle name="Output" xfId="1648"/>
    <cellStyle name="Output 10" xfId="1649"/>
    <cellStyle name="Output 11" xfId="1650"/>
    <cellStyle name="Output 12" xfId="1651"/>
    <cellStyle name="Output 13" xfId="1652"/>
    <cellStyle name="Output 2" xfId="1653"/>
    <cellStyle name="Output 2 2" xfId="1654"/>
    <cellStyle name="Output 2 3" xfId="1655"/>
    <cellStyle name="Output 2_Additional Info_ Dipankar Maity31.03.2012" xfId="1656"/>
    <cellStyle name="Output 3" xfId="1657"/>
    <cellStyle name="Output 4" xfId="1658"/>
    <cellStyle name="Output 5" xfId="1659"/>
    <cellStyle name="Output 6" xfId="1660"/>
    <cellStyle name="Output 7" xfId="1661"/>
    <cellStyle name="Output 8" xfId="1662"/>
    <cellStyle name="Output 9" xfId="1663"/>
    <cellStyle name="Output Amounts" xfId="1664"/>
    <cellStyle name="Output Line Items" xfId="1665"/>
    <cellStyle name="Percent" xfId="1666"/>
    <cellStyle name="Percent 10" xfId="1667"/>
    <cellStyle name="Percent 10 2" xfId="1668"/>
    <cellStyle name="Percent 10 3" xfId="1669"/>
    <cellStyle name="Percent 10 4" xfId="1670"/>
    <cellStyle name="Percent 11" xfId="1671"/>
    <cellStyle name="Percent 11 2" xfId="1672"/>
    <cellStyle name="Percent 11 3" xfId="1673"/>
    <cellStyle name="Percent 12" xfId="1674"/>
    <cellStyle name="Percent 2" xfId="1675"/>
    <cellStyle name="Percent 2 2" xfId="1676"/>
    <cellStyle name="Percent 2 2 2" xfId="1677"/>
    <cellStyle name="Percent 2 2 3" xfId="1678"/>
    <cellStyle name="Percent 2 3" xfId="1679"/>
    <cellStyle name="Percent 2 3 2" xfId="1680"/>
    <cellStyle name="Percent 2 4" xfId="1681"/>
    <cellStyle name="Percent 2 4 2" xfId="1682"/>
    <cellStyle name="Percent 2 4 3" xfId="1683"/>
    <cellStyle name="Percent 2 5" xfId="1684"/>
    <cellStyle name="Percent 2 5 2" xfId="1685"/>
    <cellStyle name="Percent 2 6" xfId="1686"/>
    <cellStyle name="Percent 3" xfId="1687"/>
    <cellStyle name="Percent 3 2" xfId="1688"/>
    <cellStyle name="Percent 3 3" xfId="1689"/>
    <cellStyle name="Percent 3 4" xfId="1690"/>
    <cellStyle name="Percent 4" xfId="1691"/>
    <cellStyle name="Percent 5" xfId="1692"/>
    <cellStyle name="Percent 5 2" xfId="1693"/>
    <cellStyle name="Percent 5 3" xfId="1694"/>
    <cellStyle name="Percent 5 4" xfId="1695"/>
    <cellStyle name="Percent 6" xfId="1696"/>
    <cellStyle name="Percent 6 2" xfId="1697"/>
    <cellStyle name="Percent 7" xfId="1698"/>
    <cellStyle name="Percent 7 2" xfId="1699"/>
    <cellStyle name="Percent 7 3" xfId="1700"/>
    <cellStyle name="Percent 7 4" xfId="1701"/>
    <cellStyle name="Percent 8" xfId="1702"/>
    <cellStyle name="Percent 8 2" xfId="1703"/>
    <cellStyle name="Percent 8 3" xfId="1704"/>
    <cellStyle name="Percent 8 4" xfId="1705"/>
    <cellStyle name="Percent 9" xfId="1706"/>
    <cellStyle name="Percent 9 2" xfId="1707"/>
    <cellStyle name="SAPBEXaggData" xfId="1708"/>
    <cellStyle name="SAPBEXaggDataEmph" xfId="1709"/>
    <cellStyle name="SAPBEXaggItem" xfId="1710"/>
    <cellStyle name="SAPBEXaggItemX" xfId="1711"/>
    <cellStyle name="SAPBEXchaText" xfId="1712"/>
    <cellStyle name="SAPBEXchaText 2" xfId="1713"/>
    <cellStyle name="SAPBEXchaText 3" xfId="1714"/>
    <cellStyle name="SAPBEXchaText 4" xfId="1715"/>
    <cellStyle name="SAPBEXexcBad7" xfId="1716"/>
    <cellStyle name="SAPBEXexcBad8" xfId="1717"/>
    <cellStyle name="SAPBEXexcBad9" xfId="1718"/>
    <cellStyle name="SAPBEXexcCritical4" xfId="1719"/>
    <cellStyle name="SAPBEXexcCritical5" xfId="1720"/>
    <cellStyle name="SAPBEXexcCritical6" xfId="1721"/>
    <cellStyle name="SAPBEXexcGood1" xfId="1722"/>
    <cellStyle name="SAPBEXexcGood2" xfId="1723"/>
    <cellStyle name="SAPBEXexcGood3" xfId="1724"/>
    <cellStyle name="SAPBEXfilterDrill" xfId="1725"/>
    <cellStyle name="SAPBEXfilterItem" xfId="1726"/>
    <cellStyle name="SAPBEXfilterText" xfId="1727"/>
    <cellStyle name="SAPBEXformats" xfId="1728"/>
    <cellStyle name="SAPBEXformats 2" xfId="1729"/>
    <cellStyle name="SAPBEXformats 3" xfId="1730"/>
    <cellStyle name="SAPBEXformats 4" xfId="1731"/>
    <cellStyle name="SAPBEXheaderItem" xfId="1732"/>
    <cellStyle name="SAPBEXheaderText" xfId="1733"/>
    <cellStyle name="SAPBEXHLevel0" xfId="1734"/>
    <cellStyle name="SAPBEXHLevel0 2" xfId="1735"/>
    <cellStyle name="SAPBEXHLevel0 3" xfId="1736"/>
    <cellStyle name="SAPBEXHLevel0 4" xfId="1737"/>
    <cellStyle name="SAPBEXHLevel0X" xfId="1738"/>
    <cellStyle name="SAPBEXHLevel0X 2" xfId="1739"/>
    <cellStyle name="SAPBEXHLevel0X 3" xfId="1740"/>
    <cellStyle name="SAPBEXHLevel0X 4" xfId="1741"/>
    <cellStyle name="SAPBEXHLevel1" xfId="1742"/>
    <cellStyle name="SAPBEXHLevel1 2" xfId="1743"/>
    <cellStyle name="SAPBEXHLevel1 3" xfId="1744"/>
    <cellStyle name="SAPBEXHLevel1 4" xfId="1745"/>
    <cellStyle name="SAPBEXHLevel1X" xfId="1746"/>
    <cellStyle name="SAPBEXHLevel1X 2" xfId="1747"/>
    <cellStyle name="SAPBEXHLevel1X 3" xfId="1748"/>
    <cellStyle name="SAPBEXHLevel1X 4" xfId="1749"/>
    <cellStyle name="SAPBEXHLevel2" xfId="1750"/>
    <cellStyle name="SAPBEXHLevel2 2" xfId="1751"/>
    <cellStyle name="SAPBEXHLevel2 3" xfId="1752"/>
    <cellStyle name="SAPBEXHLevel2 4" xfId="1753"/>
    <cellStyle name="SAPBEXHLevel2X" xfId="1754"/>
    <cellStyle name="SAPBEXHLevel2X 2" xfId="1755"/>
    <cellStyle name="SAPBEXHLevel2X 3" xfId="1756"/>
    <cellStyle name="SAPBEXHLevel2X 4" xfId="1757"/>
    <cellStyle name="SAPBEXHLevel3" xfId="1758"/>
    <cellStyle name="SAPBEXHLevel3 2" xfId="1759"/>
    <cellStyle name="SAPBEXHLevel3 3" xfId="1760"/>
    <cellStyle name="SAPBEXHLevel3 4" xfId="1761"/>
    <cellStyle name="SAPBEXHLevel3X" xfId="1762"/>
    <cellStyle name="SAPBEXHLevel3X 2" xfId="1763"/>
    <cellStyle name="SAPBEXHLevel3X 3" xfId="1764"/>
    <cellStyle name="SAPBEXHLevel3X 4" xfId="1765"/>
    <cellStyle name="SAPBEXresData" xfId="1766"/>
    <cellStyle name="SAPBEXresDataEmph" xfId="1767"/>
    <cellStyle name="SAPBEXresItem" xfId="1768"/>
    <cellStyle name="SAPBEXresItemX" xfId="1769"/>
    <cellStyle name="SAPBEXstdData" xfId="1770"/>
    <cellStyle name="SAPBEXstdDataEmph" xfId="1771"/>
    <cellStyle name="SAPBEXstdItem" xfId="1772"/>
    <cellStyle name="SAPBEXstdItem 2" xfId="1773"/>
    <cellStyle name="SAPBEXstdItem 3" xfId="1774"/>
    <cellStyle name="SAPBEXstdItem 4" xfId="1775"/>
    <cellStyle name="SAPBEXstdItemX" xfId="1776"/>
    <cellStyle name="SAPBEXstdItemX 2" xfId="1777"/>
    <cellStyle name="SAPBEXstdItemX 3" xfId="1778"/>
    <cellStyle name="SAPBEXstdItemX 4" xfId="1779"/>
    <cellStyle name="SAPBEXtitle" xfId="1780"/>
    <cellStyle name="SAPBEXundefined" xfId="1781"/>
    <cellStyle name="Style 1" xfId="1782"/>
    <cellStyle name="Style 1 2" xfId="1783"/>
    <cellStyle name="Style 1 2 2" xfId="1784"/>
    <cellStyle name="Style 1 2 2 2" xfId="1785"/>
    <cellStyle name="Style 1 2 2 3" xfId="1786"/>
    <cellStyle name="Style 1 2 3" xfId="1787"/>
    <cellStyle name="Style 1 2 4" xfId="1788"/>
    <cellStyle name="Style 1 2 5" xfId="1789"/>
    <cellStyle name="Style 1 3" xfId="1790"/>
    <cellStyle name="Style 1 3 2" xfId="1791"/>
    <cellStyle name="Style 1 3 3" xfId="1792"/>
    <cellStyle name="Style 1 3 4" xfId="1793"/>
    <cellStyle name="Style 1 4" xfId="1794"/>
    <cellStyle name="Style 1_Additional Schedule" xfId="1795"/>
    <cellStyle name="Title" xfId="1796"/>
    <cellStyle name="Title 10" xfId="1797"/>
    <cellStyle name="Title 11" xfId="1798"/>
    <cellStyle name="Title 12" xfId="1799"/>
    <cellStyle name="Title 13" xfId="1800"/>
    <cellStyle name="Title 2" xfId="1801"/>
    <cellStyle name="Title 2 2" xfId="1802"/>
    <cellStyle name="Title 3" xfId="1803"/>
    <cellStyle name="Title 4" xfId="1804"/>
    <cellStyle name="Title 5" xfId="1805"/>
    <cellStyle name="Title 6" xfId="1806"/>
    <cellStyle name="Title 7" xfId="1807"/>
    <cellStyle name="Title 8" xfId="1808"/>
    <cellStyle name="Title 9" xfId="1809"/>
    <cellStyle name="Total" xfId="1810"/>
    <cellStyle name="Total 10" xfId="1811"/>
    <cellStyle name="Total 11" xfId="1812"/>
    <cellStyle name="Total 12" xfId="1813"/>
    <cellStyle name="Total 13" xfId="1814"/>
    <cellStyle name="Total 2" xfId="1815"/>
    <cellStyle name="Total 2 2" xfId="1816"/>
    <cellStyle name="Total 2 3" xfId="1817"/>
    <cellStyle name="Total 2_Additional Info_ Dipankar Maity31.03.2012" xfId="1818"/>
    <cellStyle name="Total 3" xfId="1819"/>
    <cellStyle name="Total 4" xfId="1820"/>
    <cellStyle name="Total 5" xfId="1821"/>
    <cellStyle name="Total 6" xfId="1822"/>
    <cellStyle name="Total 7" xfId="1823"/>
    <cellStyle name="Total 8" xfId="1824"/>
    <cellStyle name="Total 9" xfId="1825"/>
    <cellStyle name="Warning Text" xfId="1826"/>
    <cellStyle name="Warning Text 10" xfId="1827"/>
    <cellStyle name="Warning Text 10 2" xfId="1828"/>
    <cellStyle name="Warning Text 11" xfId="1829"/>
    <cellStyle name="Warning Text 11 2" xfId="1830"/>
    <cellStyle name="Warning Text 12" xfId="1831"/>
    <cellStyle name="Warning Text 12 2" xfId="1832"/>
    <cellStyle name="Warning Text 13" xfId="1833"/>
    <cellStyle name="Warning Text 13 2" xfId="1834"/>
    <cellStyle name="Warning Text 2" xfId="1835"/>
    <cellStyle name="Warning Text 2 2" xfId="1836"/>
    <cellStyle name="Warning Text 2 2 2" xfId="1837"/>
    <cellStyle name="Warning Text 2 3" xfId="1838"/>
    <cellStyle name="Warning Text 2 3 2" xfId="1839"/>
    <cellStyle name="Warning Text 2 4" xfId="1840"/>
    <cellStyle name="Warning Text 2_Additional Info_ Dipankar Maity31.03.2012" xfId="1841"/>
    <cellStyle name="Warning Text 3" xfId="1842"/>
    <cellStyle name="Warning Text 3 2" xfId="1843"/>
    <cellStyle name="Warning Text 4" xfId="1844"/>
    <cellStyle name="Warning Text 4 2" xfId="1845"/>
    <cellStyle name="Warning Text 5" xfId="1846"/>
    <cellStyle name="Warning Text 5 2" xfId="1847"/>
    <cellStyle name="Warning Text 6" xfId="1848"/>
    <cellStyle name="Warning Text 6 2" xfId="1849"/>
    <cellStyle name="Warning Text 7" xfId="1850"/>
    <cellStyle name="Warning Text 7 2" xfId="1851"/>
    <cellStyle name="Warning Text 8" xfId="1852"/>
    <cellStyle name="Warning Text 8 2" xfId="1853"/>
    <cellStyle name="Warning Text 9" xfId="1854"/>
    <cellStyle name="Warning Text 9 2" xfId="18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1</xdr:row>
      <xdr:rowOff>57150</xdr:rowOff>
    </xdr:from>
    <xdr:to>
      <xdr:col>7</xdr:col>
      <xdr:colOff>1400175</xdr:colOff>
      <xdr:row>4</xdr:row>
      <xdr:rowOff>228600</xdr:rowOff>
    </xdr:to>
    <xdr:pic>
      <xdr:nvPicPr>
        <xdr:cNvPr id="1" name="Picture 1" descr="Description: C:\temp\Rar$DI15.680\ITC logo Blue.jpg"/>
        <xdr:cNvPicPr preferRelativeResize="1">
          <a:picLocks noChangeAspect="1"/>
        </xdr:cNvPicPr>
      </xdr:nvPicPr>
      <xdr:blipFill>
        <a:blip r:embed="rId1"/>
        <a:stretch>
          <a:fillRect/>
        </a:stretch>
      </xdr:blipFill>
      <xdr:spPr>
        <a:xfrm>
          <a:off x="7181850" y="314325"/>
          <a:ext cx="9429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266700</xdr:colOff>
      <xdr:row>1</xdr:row>
      <xdr:rowOff>57150</xdr:rowOff>
    </xdr:from>
    <xdr:to>
      <xdr:col>8</xdr:col>
      <xdr:colOff>28575</xdr:colOff>
      <xdr:row>4</xdr:row>
      <xdr:rowOff>133350</xdr:rowOff>
    </xdr:to>
    <xdr:pic>
      <xdr:nvPicPr>
        <xdr:cNvPr id="1" name="Picture 1" descr="Description: C:\temp\Rar$DI15.680\ITC logo Blue.jpg"/>
        <xdr:cNvPicPr preferRelativeResize="1">
          <a:picLocks noChangeAspect="1"/>
        </xdr:cNvPicPr>
      </xdr:nvPicPr>
      <xdr:blipFill>
        <a:blip r:embed="rId1"/>
        <a:stretch>
          <a:fillRect/>
        </a:stretch>
      </xdr:blipFill>
      <xdr:spPr>
        <a:xfrm>
          <a:off x="6915150" y="314325"/>
          <a:ext cx="866775" cy="847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Q:\December%202008%20Closing\Schedules\INFO%20TO%20CORP\Format_extradetai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ecember%202008%20Closing\Schedules\INFO%20TO%20CORP\Format_extradetai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ecember%202008%20Closing\Schedules\INFO%20TO%20CORP\Format_extradetail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December%202008%20Closing\Schedules\INFO%20TO%20CORP\Format_extradetail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V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U:\Limited%20Review3-December\Dec%2019\Group\CFS%20-%20Dec%202019\Consolidated%20Financial%20Statements%20CF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U:\Annual%20Closing\Annual%20Closing-2020\Group\Publication\Publication%20-%20December%202019%20-%20SF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U:\Limited%20Review3-December\Dec%2019\Group\CFS%20-%20Dec%202019\Segment%20-%20with%20Technico%20as%20Agri%20in%20HFM\Dec%202019\Segment%20Top%20sheetCFS%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ff Cost"/>
      <sheetName val="Sundries Sales LYQ"/>
      <sheetName val="Sundries Sales CYQ"/>
      <sheetName val="RecoLYQ"/>
      <sheetName val="Sundries Sales CHY"/>
      <sheetName val="RecoLYHY"/>
      <sheetName val="Misc Income"/>
      <sheetName val="Misc exp"/>
      <sheetName val="P&amp;L Forma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ff Cost"/>
      <sheetName val="Sundries Sales LYQ"/>
      <sheetName val="Sundries Sales CYQ"/>
      <sheetName val="RecoLYQ"/>
      <sheetName val="Sundries Sales CHY"/>
      <sheetName val="RecoLYHY"/>
      <sheetName val="Misc Income"/>
      <sheetName val="Misc exp"/>
      <sheetName val="P&amp;L Forma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ff Cost"/>
      <sheetName val="Sundries Sales LYQ"/>
      <sheetName val="Sundries Sales CYQ"/>
      <sheetName val="RecoLYQ"/>
      <sheetName val="Sundries Sales CHY"/>
      <sheetName val="RecoLYHY"/>
      <sheetName val="Misc Income"/>
      <sheetName val="Misc exp"/>
      <sheetName val="P&amp;L Forma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ff Cost"/>
      <sheetName val="Sundries Sales LYQ"/>
      <sheetName val="Sundries Sales CYQ"/>
      <sheetName val="RecoLYQ"/>
      <sheetName val="Sundries Sales CHY"/>
      <sheetName val="RecoLYHY"/>
      <sheetName val="Misc Income"/>
      <sheetName val="Misc exp"/>
      <sheetName val="P&amp;L Forma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
      <sheetName val="Variance Analysis_BS"/>
      <sheetName val="Details_variance_BS"/>
      <sheetName val="Top  P&amp;L"/>
      <sheetName val="Sales"/>
      <sheetName val="Purchase RM"/>
      <sheetName val="Purch Spares"/>
      <sheetName val="Conv Chrgs"/>
      <sheetName val="ED-B2"/>
      <sheetName val="ED-ATC"/>
      <sheetName val="ED-HDC"/>
      <sheetName val="ED-CONS"/>
      <sheetName val="Salaries wages bonus"/>
      <sheetName val="Workmen &amp; Staffwelfare"/>
      <sheetName val="Contbn to PF"/>
      <sheetName val="cssp"/>
      <sheetName val="Power"/>
      <sheetName val="Rent"/>
      <sheetName val="Rates and taxes"/>
      <sheetName val="Insurance"/>
      <sheetName val="Rep to Mach"/>
      <sheetName val="Rep to Bldg, others"/>
      <sheetName val="Outward Freight"/>
      <sheetName val="Advtg &amp; Sales Prom"/>
      <sheetName val="Travel"/>
      <sheetName val="Bank chgs"/>
      <sheetName val="EDP"/>
      <sheetName val="Postage, tele, telex"/>
      <sheetName val="Training"/>
      <sheetName val="MISC exp"/>
      <sheetName val="Legal exp"/>
      <sheetName val="List of Schedules"/>
      <sheetName val="MBL1_TB_JUNE06"/>
      <sheetName val="tb_june06"/>
      <sheetName val="AC_JUN06"/>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8a"/>
      <sheetName val="18b"/>
      <sheetName val="18c"/>
      <sheetName val="18d"/>
      <sheetName val="18e"/>
      <sheetName val="19"/>
      <sheetName val="19a"/>
      <sheetName val="19b"/>
      <sheetName val="19c"/>
      <sheetName val="20"/>
      <sheetName val="20a"/>
      <sheetName val="21"/>
      <sheetName val="22"/>
      <sheetName val="23"/>
      <sheetName val="24"/>
      <sheetName val="25"/>
      <sheetName val="26"/>
      <sheetName val="27"/>
      <sheetName val="28"/>
      <sheetName val="29"/>
      <sheetName val="30"/>
      <sheetName val="31"/>
      <sheetName val="32"/>
      <sheetName val="33"/>
      <sheetName val="33a"/>
      <sheetName val="34"/>
      <sheetName val="35"/>
      <sheetName val="36"/>
      <sheetName val="37"/>
      <sheetName val="38"/>
      <sheetName val="39"/>
      <sheetName val="40"/>
      <sheetName val="40a"/>
      <sheetName val="40b"/>
      <sheetName val="41"/>
      <sheetName val="42"/>
      <sheetName val="43"/>
      <sheetName val="44"/>
      <sheetName val="45"/>
      <sheetName val="46"/>
      <sheetName val="47"/>
      <sheetName val="48"/>
      <sheetName val="49"/>
      <sheetName val="50"/>
      <sheetName val="51"/>
      <sheetName val="52"/>
      <sheetName val="53"/>
      <sheetName val="54"/>
      <sheetName val="55"/>
      <sheetName val="56"/>
      <sheetName val="57&amp;58"/>
      <sheetName val="59"/>
      <sheetName val="59a"/>
      <sheetName val="60"/>
      <sheetName val="60a"/>
      <sheetName val="61"/>
      <sheetName val="62"/>
      <sheetName val="64"/>
      <sheetName val="66"/>
      <sheetName val="67"/>
      <sheetName val="67A"/>
      <sheetName val="2000"/>
    </sheetNames>
    <sheetDataSet>
      <sheetData sheetId="0">
        <row r="253">
          <cell r="B253">
            <v>1000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OCE all rows"/>
      <sheetName val="Balance Sheet"/>
      <sheetName val="Statement of P&amp;L"/>
      <sheetName val="12 Other Equity exc MI"/>
      <sheetName val="SOCE"/>
      <sheetName val="Investment Property "/>
      <sheetName val="3 Loans "/>
      <sheetName val="4 OFA "/>
      <sheetName val="5 Other Assets "/>
      <sheetName val="6 Inventories "/>
      <sheetName val="8 Trade Receivable "/>
      <sheetName val="9 Cash &amp; Cash Eq "/>
      <sheetName val="10 Other Bank Balances "/>
      <sheetName val="13 Long Term Borrowings"/>
      <sheetName val="14 Other Financial Liabilities"/>
      <sheetName val="1 Note on OCI Reco"/>
      <sheetName val="15 Provisions"/>
      <sheetName val="16 Deferred Tax"/>
      <sheetName val="16B Deferred Tax Mvt"/>
      <sheetName val="17 Other Liabilities"/>
      <sheetName val="18 Short Term Borrowings"/>
      <sheetName val="19 Revenue from Opr"/>
      <sheetName val="Chng inven, Purch SIT, mat"/>
      <sheetName val="20 Other Income"/>
      <sheetName val="21 Employee Benefit Expense"/>
      <sheetName val="22 Finance Costs"/>
      <sheetName val="23 Other Expenses"/>
      <sheetName val="24 Current and Def Tax P&amp;L"/>
      <sheetName val="BS IGAAP to IND AS"/>
      <sheetName val="SPL IGAAP to IND AS"/>
      <sheetName val="Part I Reco of TCI"/>
      <sheetName val="Part II Reco of Equity"/>
      <sheetName val="Part III Reco of Cash Flow"/>
      <sheetName val="Disc. on Net Assets"/>
      <sheetName val="First time adoption note(final)"/>
      <sheetName val="29 Discontinued Operations"/>
      <sheetName val="Assets Held For Sale"/>
      <sheetName val="Group Investments Discl"/>
      <sheetName val="Business Combination"/>
      <sheetName val="Sheet2"/>
    </sheetNames>
    <sheetDataSet>
      <sheetData sheetId="2">
        <row r="55">
          <cell r="EU55">
            <v>75070.29000000001</v>
          </cell>
          <cell r="EW55">
            <v>68083.91</v>
          </cell>
        </row>
        <row r="84">
          <cell r="EU84">
            <v>2320.7599999999998</v>
          </cell>
          <cell r="EW84">
            <v>2424.5</v>
          </cell>
        </row>
        <row r="95">
          <cell r="EU95">
            <v>10238.949999999999</v>
          </cell>
          <cell r="EW95">
            <v>10145.189999999999</v>
          </cell>
        </row>
      </sheetData>
      <sheetData sheetId="3">
        <row r="10">
          <cell r="BO10">
            <v>1930.13</v>
          </cell>
          <cell r="BP10">
            <v>1483.68</v>
          </cell>
        </row>
        <row r="15">
          <cell r="BO15">
            <v>9987.51</v>
          </cell>
          <cell r="BP15">
            <v>10002.04</v>
          </cell>
        </row>
        <row r="16">
          <cell r="BO16">
            <v>3246.02</v>
          </cell>
          <cell r="BP16">
            <v>2894.69</v>
          </cell>
        </row>
        <row r="17">
          <cell r="BO17">
            <v>76.17</v>
          </cell>
          <cell r="BP17">
            <v>-43.46</v>
          </cell>
        </row>
        <row r="18">
          <cell r="BO18">
            <v>1210.94</v>
          </cell>
          <cell r="BP18">
            <v>1086.39</v>
          </cell>
        </row>
        <row r="19">
          <cell r="BO19">
            <v>3200.03</v>
          </cell>
          <cell r="BP19">
            <v>3047.23</v>
          </cell>
        </row>
        <row r="20">
          <cell r="BO20">
            <v>40</v>
          </cell>
          <cell r="BP20">
            <v>35.79</v>
          </cell>
        </row>
        <row r="21">
          <cell r="BO21">
            <v>1231.68</v>
          </cell>
          <cell r="BP21">
            <v>1025.83</v>
          </cell>
        </row>
        <row r="22">
          <cell r="BO22">
            <v>6348.35</v>
          </cell>
          <cell r="BP22">
            <v>6088.92</v>
          </cell>
        </row>
        <row r="28">
          <cell r="BO28">
            <v>0.52</v>
          </cell>
          <cell r="BP28">
            <v>2.99</v>
          </cell>
        </row>
        <row r="29">
          <cell r="BO29">
            <v>7.44</v>
          </cell>
          <cell r="BP29">
            <v>4.87</v>
          </cell>
        </row>
        <row r="32">
          <cell r="BO32">
            <v>-132.11</v>
          </cell>
        </row>
        <row r="35">
          <cell r="BO35">
            <v>3893.26</v>
          </cell>
          <cell r="BP35">
            <v>4539.81</v>
          </cell>
        </row>
        <row r="36">
          <cell r="BO36">
            <v>-268.48</v>
          </cell>
          <cell r="BP36">
            <v>224.97</v>
          </cell>
        </row>
        <row r="45">
          <cell r="BO45">
            <v>0</v>
          </cell>
          <cell r="BP45">
            <v>0</v>
          </cell>
        </row>
        <row r="46">
          <cell r="BO46">
            <v>-48.01</v>
          </cell>
          <cell r="BP46">
            <v>-9.23</v>
          </cell>
        </row>
        <row r="47">
          <cell r="BO47">
            <v>-613.25</v>
          </cell>
          <cell r="BP47">
            <v>348.99</v>
          </cell>
        </row>
        <row r="48">
          <cell r="BO48">
            <v>-6.95</v>
          </cell>
          <cell r="BP48">
            <v>-3.97</v>
          </cell>
        </row>
        <row r="50">
          <cell r="BO50">
            <v>-5.07</v>
          </cell>
          <cell r="BP50">
            <v>-6.25</v>
          </cell>
        </row>
        <row r="52">
          <cell r="BO52">
            <v>-5.24</v>
          </cell>
          <cell r="BP52">
            <v>-4.15</v>
          </cell>
        </row>
        <row r="55">
          <cell r="BO55">
            <v>9.31</v>
          </cell>
          <cell r="BP55">
            <v>-95.4</v>
          </cell>
        </row>
        <row r="56">
          <cell r="BO56">
            <v>0</v>
          </cell>
          <cell r="BP56">
            <v>0</v>
          </cell>
        </row>
        <row r="57">
          <cell r="BO57">
            <v>0</v>
          </cell>
          <cell r="BP57">
            <v>0</v>
          </cell>
        </row>
        <row r="58">
          <cell r="BO58">
            <v>-6.82</v>
          </cell>
          <cell r="BP58">
            <v>-14.96</v>
          </cell>
        </row>
        <row r="59">
          <cell r="BO59">
            <v>0</v>
          </cell>
          <cell r="BP59">
            <v>0</v>
          </cell>
        </row>
        <row r="60">
          <cell r="BO60">
            <v>0</v>
          </cell>
          <cell r="BP60">
            <v>0</v>
          </cell>
        </row>
        <row r="61">
          <cell r="BO61">
            <v>-2.39</v>
          </cell>
          <cell r="BP61">
            <v>-5.23</v>
          </cell>
        </row>
        <row r="69">
          <cell r="BO69">
            <v>11456.98</v>
          </cell>
          <cell r="BP69">
            <v>9057.22</v>
          </cell>
        </row>
        <row r="70">
          <cell r="BO70">
            <v>216.34</v>
          </cell>
          <cell r="BP70">
            <v>182.04</v>
          </cell>
        </row>
        <row r="74">
          <cell r="BO74">
            <v>10794.11</v>
          </cell>
          <cell r="BP74">
            <v>9286.99</v>
          </cell>
        </row>
        <row r="75">
          <cell r="BO75">
            <v>216.05</v>
          </cell>
          <cell r="BP75">
            <v>180.83</v>
          </cell>
        </row>
      </sheetData>
      <sheetData sheetId="22">
        <row r="12">
          <cell r="BM12">
            <v>38512.05</v>
          </cell>
          <cell r="BN12">
            <v>36270.34</v>
          </cell>
        </row>
        <row r="13">
          <cell r="BM13">
            <v>320.78</v>
          </cell>
          <cell r="BN13">
            <v>379.58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EBI PL"/>
      <sheetName val="Segment"/>
      <sheetName val="Segment Notes"/>
      <sheetName val="Newspaper"/>
    </sheetNames>
    <sheetDataSet>
      <sheetData sheetId="0">
        <row r="44">
          <cell r="H44">
            <v>3777.709999999998</v>
          </cell>
          <cell r="I44">
            <v>3637.010000000003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p Sheet (2)"/>
      <sheetName val="Sheet3 (2)"/>
      <sheetName val="net rev det"/>
      <sheetName val="Top Sheet optn 1"/>
      <sheetName val="Top Sheet"/>
      <sheetName val="Top Sheet (ED)"/>
      <sheetName val="Top Sheet (ED) (2)"/>
      <sheetName val="Top Sheet (Final)"/>
      <sheetName val="RCL Seg Adj 2015"/>
      <sheetName val="RCL Seg Adj 2016"/>
      <sheetName val="RCL 2019-20 Q3"/>
      <sheetName val="Segment Revenue"/>
      <sheetName val="Segment Revenue-Cigar"/>
      <sheetName val="Rev-FMCGothers"/>
      <sheetName val="Rev-Hotels"/>
      <sheetName val="Rev-Others"/>
      <sheetName val="Profitun-allocated"/>
      <sheetName val="Rev-Agri"/>
      <sheetName val="Segment Result"/>
      <sheetName val="Result-Cigar"/>
      <sheetName val="FMCG-Others"/>
      <sheetName val="Hotels"/>
      <sheetName val="Others"/>
      <sheetName val="Unallocated"/>
      <sheetName val="Agri"/>
      <sheetName val="Check master"/>
      <sheetName val="Agri Results"/>
      <sheetName val="Tax Exp and Profit asso"/>
      <sheetName val="Sheet1"/>
      <sheetName val="Sheet2"/>
      <sheetName val="Unallocated Inc Exp varianc Qtr"/>
      <sheetName val="OI"/>
      <sheetName val="Inter seg sales "/>
      <sheetName val="SNPL Check"/>
      <sheetName val="goodwil ITC FFC"/>
    </sheetNames>
    <sheetDataSet>
      <sheetData sheetId="7">
        <row r="10">
          <cell r="F10">
            <v>17928.69</v>
          </cell>
          <cell r="J10">
            <v>16863.77</v>
          </cell>
        </row>
        <row r="11">
          <cell r="F11">
            <v>9684.74</v>
          </cell>
          <cell r="J11">
            <v>9253.494</v>
          </cell>
        </row>
        <row r="13">
          <cell r="F13">
            <v>1431.6799999999998</v>
          </cell>
          <cell r="J13">
            <v>1216.5500000000002</v>
          </cell>
        </row>
        <row r="14">
          <cell r="F14">
            <v>8554.86</v>
          </cell>
          <cell r="J14">
            <v>7454.360000000001</v>
          </cell>
        </row>
        <row r="15">
          <cell r="F15">
            <v>4648.31</v>
          </cell>
          <cell r="J15">
            <v>4322.8</v>
          </cell>
        </row>
        <row r="16">
          <cell r="F16">
            <v>1627.09</v>
          </cell>
          <cell r="J16">
            <v>1475.116</v>
          </cell>
        </row>
        <row r="18">
          <cell r="F18">
            <v>-5363.32</v>
          </cell>
          <cell r="J18">
            <v>-4315.75</v>
          </cell>
        </row>
        <row r="23">
          <cell r="F23">
            <v>12188.58</v>
          </cell>
          <cell r="J23">
            <v>11329.13</v>
          </cell>
        </row>
        <row r="24">
          <cell r="F24">
            <v>280.57</v>
          </cell>
          <cell r="J24">
            <v>194.42</v>
          </cell>
        </row>
        <row r="26">
          <cell r="F26">
            <v>115.73</v>
          </cell>
          <cell r="J26">
            <v>98.91</v>
          </cell>
        </row>
        <row r="27">
          <cell r="F27">
            <v>702.69</v>
          </cell>
          <cell r="J27">
            <v>648.78</v>
          </cell>
        </row>
        <row r="28">
          <cell r="F28">
            <v>1019.62</v>
          </cell>
          <cell r="J28">
            <v>938.7</v>
          </cell>
        </row>
        <row r="29">
          <cell r="F29">
            <v>218.25</v>
          </cell>
          <cell r="J29">
            <v>145.01</v>
          </cell>
        </row>
        <row r="31">
          <cell r="F31">
            <v>-112.71</v>
          </cell>
          <cell r="J31">
            <v>-113.25</v>
          </cell>
        </row>
        <row r="34">
          <cell r="F34">
            <v>695.38</v>
          </cell>
          <cell r="J34">
            <v>696</v>
          </cell>
        </row>
        <row r="37">
          <cell r="F37">
            <v>40</v>
          </cell>
          <cell r="J37">
            <v>35.79</v>
          </cell>
        </row>
        <row r="40">
          <cell r="F40">
            <v>1744.9038202816778</v>
          </cell>
          <cell r="J40">
            <v>1486.272445265534</v>
          </cell>
        </row>
        <row r="54">
          <cell r="D54">
            <v>8594.5</v>
          </cell>
          <cell r="F54">
            <v>4686.26</v>
          </cell>
          <cell r="H54">
            <v>8929.27</v>
          </cell>
          <cell r="J54">
            <v>4898.27</v>
          </cell>
        </row>
        <row r="55">
          <cell r="D55">
            <v>9153.51</v>
          </cell>
          <cell r="F55">
            <v>2194.47</v>
          </cell>
          <cell r="H55">
            <v>8363.06</v>
          </cell>
          <cell r="J55">
            <v>2103.26</v>
          </cell>
        </row>
        <row r="57">
          <cell r="D57">
            <v>8040.8973204</v>
          </cell>
          <cell r="F57">
            <v>936.26</v>
          </cell>
          <cell r="H57">
            <v>7092.8573204</v>
          </cell>
          <cell r="J57">
            <v>662.24</v>
          </cell>
        </row>
        <row r="58">
          <cell r="D58">
            <v>4096.0247066</v>
          </cell>
          <cell r="F58">
            <v>662.8</v>
          </cell>
          <cell r="H58">
            <v>3843.1847066</v>
          </cell>
          <cell r="J58">
            <v>744.42</v>
          </cell>
        </row>
        <row r="59">
          <cell r="D59">
            <v>6925.15</v>
          </cell>
          <cell r="F59">
            <v>795.65</v>
          </cell>
          <cell r="H59">
            <v>6933.23</v>
          </cell>
          <cell r="J59">
            <v>804.34</v>
          </cell>
        </row>
        <row r="60">
          <cell r="D60">
            <v>1019.1197999999999</v>
          </cell>
          <cell r="F60">
            <v>342.49</v>
          </cell>
          <cell r="H60">
            <v>987.8997999999999</v>
          </cell>
          <cell r="J60">
            <v>317.74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T64"/>
  <sheetViews>
    <sheetView showGridLines="0" tabSelected="1" view="pageBreakPreview" zoomScale="50" zoomScaleNormal="70" zoomScaleSheetLayoutView="50" zoomScalePageLayoutView="0" workbookViewId="0" topLeftCell="A1">
      <selection activeCell="Q14" sqref="Q14"/>
    </sheetView>
  </sheetViews>
  <sheetFormatPr defaultColWidth="9.140625" defaultRowHeight="12.75"/>
  <cols>
    <col min="1" max="1" width="1.57421875" style="285" customWidth="1"/>
    <col min="2" max="2" width="2.00390625" style="285" customWidth="1"/>
    <col min="3" max="3" width="7.7109375" style="285" customWidth="1"/>
    <col min="4" max="4" width="34.8515625" style="287" customWidth="1"/>
    <col min="5" max="5" width="6.28125" style="285" customWidth="1"/>
    <col min="6" max="6" width="42.57421875" style="285" customWidth="1"/>
    <col min="7" max="7" width="5.8515625" style="285" bestFit="1" customWidth="1"/>
    <col min="8" max="8" width="21.7109375" style="285" customWidth="1"/>
    <col min="9" max="9" width="24.140625" style="285" customWidth="1"/>
    <col min="10" max="10" width="22.57421875" style="297" customWidth="1"/>
    <col min="11" max="11" width="22.140625" style="297" customWidth="1"/>
    <col min="12" max="12" width="23.8515625" style="297" customWidth="1"/>
    <col min="13" max="13" width="0.9921875" style="297" customWidth="1"/>
    <col min="14" max="14" width="3.00390625" style="514" customWidth="1"/>
    <col min="15" max="15" width="2.28125" style="514" customWidth="1"/>
    <col min="16" max="16" width="3.00390625" style="285" customWidth="1"/>
    <col min="17" max="17" width="13.00390625" style="285" bestFit="1" customWidth="1"/>
    <col min="18" max="18" width="15.28125" style="285" bestFit="1" customWidth="1"/>
    <col min="19" max="19" width="9.140625" style="285" customWidth="1"/>
    <col min="20" max="20" width="15.140625" style="285" customWidth="1"/>
    <col min="21" max="21" width="8.421875" style="285" customWidth="1"/>
    <col min="22" max="16384" width="9.140625" style="285" customWidth="1"/>
  </cols>
  <sheetData>
    <row r="1" spans="3:15" ht="20.25">
      <c r="C1" s="281"/>
      <c r="D1" s="282"/>
      <c r="E1" s="281"/>
      <c r="F1" s="281"/>
      <c r="G1" s="283"/>
      <c r="H1" s="283"/>
      <c r="I1" s="283"/>
      <c r="J1" s="284"/>
      <c r="K1" s="284"/>
      <c r="L1" s="284"/>
      <c r="M1" s="284"/>
      <c r="N1" s="504"/>
      <c r="O1" s="504"/>
    </row>
    <row r="2" spans="3:15" ht="20.25">
      <c r="C2" s="182"/>
      <c r="D2" s="182"/>
      <c r="E2" s="182"/>
      <c r="F2" s="182"/>
      <c r="G2" s="182"/>
      <c r="H2" s="182"/>
      <c r="I2" s="182"/>
      <c r="J2" s="182"/>
      <c r="K2" s="182"/>
      <c r="L2" s="286"/>
      <c r="M2" s="182"/>
      <c r="N2" s="182"/>
      <c r="O2" s="505"/>
    </row>
    <row r="3" spans="3:15" ht="20.25">
      <c r="C3" s="182"/>
      <c r="D3" s="182"/>
      <c r="E3" s="182"/>
      <c r="F3" s="182"/>
      <c r="G3" s="182"/>
      <c r="H3" s="182"/>
      <c r="I3" s="182"/>
      <c r="J3" s="182"/>
      <c r="K3" s="182"/>
      <c r="L3" s="286"/>
      <c r="M3" s="182"/>
      <c r="N3" s="182"/>
      <c r="O3" s="505"/>
    </row>
    <row r="4" spans="3:15" ht="20.25">
      <c r="C4" s="182"/>
      <c r="D4" s="182"/>
      <c r="E4" s="182"/>
      <c r="F4" s="182"/>
      <c r="G4" s="182"/>
      <c r="H4" s="182"/>
      <c r="I4" s="182"/>
      <c r="J4" s="182"/>
      <c r="K4" s="182"/>
      <c r="L4" s="286"/>
      <c r="M4" s="182"/>
      <c r="N4" s="182"/>
      <c r="O4" s="505"/>
    </row>
    <row r="5" spans="3:15" ht="20.25">
      <c r="C5" s="182"/>
      <c r="D5" s="182"/>
      <c r="E5" s="182"/>
      <c r="F5" s="182"/>
      <c r="G5" s="182"/>
      <c r="H5" s="182"/>
      <c r="I5" s="182"/>
      <c r="J5" s="182"/>
      <c r="K5" s="182"/>
      <c r="L5" s="286"/>
      <c r="M5" s="182"/>
      <c r="N5" s="182"/>
      <c r="O5" s="505"/>
    </row>
    <row r="6" spans="3:15" ht="20.25">
      <c r="C6" s="662" t="s">
        <v>132</v>
      </c>
      <c r="D6" s="662"/>
      <c r="E6" s="662"/>
      <c r="F6" s="662"/>
      <c r="G6" s="662"/>
      <c r="H6" s="662"/>
      <c r="I6" s="662"/>
      <c r="J6" s="662"/>
      <c r="K6" s="662"/>
      <c r="L6" s="662"/>
      <c r="M6" s="219"/>
      <c r="N6" s="502"/>
      <c r="O6" s="502"/>
    </row>
    <row r="7" spans="3:15" ht="20.25">
      <c r="C7" s="183" t="s">
        <v>311</v>
      </c>
      <c r="D7" s="183"/>
      <c r="E7" s="183"/>
      <c r="F7" s="183"/>
      <c r="G7" s="183"/>
      <c r="H7" s="183"/>
      <c r="I7" s="183"/>
      <c r="J7" s="183"/>
      <c r="K7" s="183"/>
      <c r="L7" s="183"/>
      <c r="M7" s="183"/>
      <c r="N7" s="503"/>
      <c r="O7" s="503"/>
    </row>
    <row r="8" spans="3:15" ht="20.25">
      <c r="C8" s="209"/>
      <c r="D8" s="209"/>
      <c r="E8" s="209"/>
      <c r="F8" s="209"/>
      <c r="G8" s="209"/>
      <c r="H8" s="209"/>
      <c r="I8" s="209"/>
      <c r="J8" s="209"/>
      <c r="K8" s="209"/>
      <c r="L8" s="288" t="s">
        <v>151</v>
      </c>
      <c r="M8" s="220"/>
      <c r="N8" s="503"/>
      <c r="O8" s="503"/>
    </row>
    <row r="9" spans="3:15" ht="40.5">
      <c r="C9" s="206" t="s">
        <v>19</v>
      </c>
      <c r="D9" s="104"/>
      <c r="E9" s="104"/>
      <c r="F9" s="106"/>
      <c r="G9" s="107"/>
      <c r="H9" s="207" t="s">
        <v>67</v>
      </c>
      <c r="I9" s="243" t="s">
        <v>68</v>
      </c>
      <c r="J9" s="208" t="s">
        <v>136</v>
      </c>
      <c r="K9" s="208" t="s">
        <v>28</v>
      </c>
      <c r="L9" s="208" t="s">
        <v>28</v>
      </c>
      <c r="M9" s="184"/>
      <c r="N9" s="173"/>
      <c r="O9" s="184"/>
    </row>
    <row r="10" spans="3:15" ht="20.25">
      <c r="C10" s="105"/>
      <c r="D10" s="104"/>
      <c r="E10" s="104"/>
      <c r="F10" s="106"/>
      <c r="G10" s="107"/>
      <c r="H10" s="108" t="s">
        <v>1</v>
      </c>
      <c r="I10" s="229" t="s">
        <v>1</v>
      </c>
      <c r="J10" s="108" t="s">
        <v>1</v>
      </c>
      <c r="K10" s="109" t="s">
        <v>1</v>
      </c>
      <c r="L10" s="110" t="s">
        <v>1</v>
      </c>
      <c r="M10" s="180"/>
      <c r="N10" s="174"/>
      <c r="O10" s="174"/>
    </row>
    <row r="11" spans="3:15" ht="23.25">
      <c r="C11" s="105"/>
      <c r="D11" s="104"/>
      <c r="E11" s="104"/>
      <c r="F11" s="106"/>
      <c r="G11" s="107"/>
      <c r="H11" s="108" t="s">
        <v>312</v>
      </c>
      <c r="I11" s="108" t="s">
        <v>289</v>
      </c>
      <c r="J11" s="108" t="s">
        <v>313</v>
      </c>
      <c r="K11" s="108" t="s">
        <v>314</v>
      </c>
      <c r="L11" s="108" t="s">
        <v>285</v>
      </c>
      <c r="M11" s="175"/>
      <c r="N11" s="175"/>
      <c r="O11" s="506"/>
    </row>
    <row r="12" spans="3:15" ht="5.25" customHeight="1">
      <c r="C12" s="105"/>
      <c r="D12" s="104"/>
      <c r="E12" s="104"/>
      <c r="F12" s="106"/>
      <c r="G12" s="111"/>
      <c r="H12" s="111"/>
      <c r="I12" s="111"/>
      <c r="J12" s="112"/>
      <c r="K12" s="113"/>
      <c r="L12" s="114"/>
      <c r="M12" s="176"/>
      <c r="N12" s="176"/>
      <c r="O12" s="507"/>
    </row>
    <row r="13" spans="3:15" ht="20.25">
      <c r="C13" s="115"/>
      <c r="D13" s="116"/>
      <c r="E13" s="117"/>
      <c r="F13" s="118"/>
      <c r="G13" s="119"/>
      <c r="H13" s="120" t="s">
        <v>103</v>
      </c>
      <c r="I13" s="120" t="s">
        <v>103</v>
      </c>
      <c r="J13" s="120" t="s">
        <v>17</v>
      </c>
      <c r="K13" s="120" t="s">
        <v>103</v>
      </c>
      <c r="L13" s="151" t="s">
        <v>122</v>
      </c>
      <c r="M13" s="177"/>
      <c r="N13" s="177"/>
      <c r="O13" s="508"/>
    </row>
    <row r="14" spans="3:15" ht="20.25">
      <c r="C14" s="121"/>
      <c r="D14" s="122"/>
      <c r="E14" s="122"/>
      <c r="F14" s="122"/>
      <c r="G14" s="123"/>
      <c r="H14" s="107"/>
      <c r="I14" s="107"/>
      <c r="J14" s="124"/>
      <c r="K14" s="124"/>
      <c r="L14" s="152"/>
      <c r="M14" s="178"/>
      <c r="N14" s="178"/>
      <c r="O14" s="509"/>
    </row>
    <row r="15" spans="3:18" ht="20.25">
      <c r="C15" s="663" t="s">
        <v>120</v>
      </c>
      <c r="D15" s="660"/>
      <c r="E15" s="660"/>
      <c r="F15" s="661"/>
      <c r="G15" s="125" t="s">
        <v>125</v>
      </c>
      <c r="H15" s="262">
        <v>15282.939999999995</v>
      </c>
      <c r="I15" s="262">
        <v>12456.449999999997</v>
      </c>
      <c r="J15" s="152">
        <v>14050.640000000007</v>
      </c>
      <c r="K15" s="152">
        <v>52835.15</v>
      </c>
      <c r="L15" s="152">
        <v>50968.5</v>
      </c>
      <c r="M15" s="101"/>
      <c r="N15" s="101"/>
      <c r="O15" s="509"/>
      <c r="R15" s="398"/>
    </row>
    <row r="16" spans="3:18" ht="20.25">
      <c r="C16" s="663" t="s">
        <v>124</v>
      </c>
      <c r="D16" s="660"/>
      <c r="E16" s="660"/>
      <c r="F16" s="661"/>
      <c r="G16" s="125" t="s">
        <v>126</v>
      </c>
      <c r="H16" s="262">
        <v>121.43000000000004</v>
      </c>
      <c r="I16" s="262">
        <v>104.19000000000005</v>
      </c>
      <c r="J16" s="152">
        <v>73.83999999999999</v>
      </c>
      <c r="K16" s="247">
        <v>319.97</v>
      </c>
      <c r="L16" s="247">
        <v>424.97</v>
      </c>
      <c r="M16" s="101"/>
      <c r="N16" s="101"/>
      <c r="O16" s="509"/>
      <c r="R16" s="398"/>
    </row>
    <row r="17" spans="3:18" ht="20.25">
      <c r="C17" s="663" t="s">
        <v>127</v>
      </c>
      <c r="D17" s="660"/>
      <c r="E17" s="660"/>
      <c r="F17" s="661"/>
      <c r="G17" s="125">
        <v>1</v>
      </c>
      <c r="H17" s="248">
        <v>15404.369999999995</v>
      </c>
      <c r="I17" s="249">
        <v>12560.639999999998</v>
      </c>
      <c r="J17" s="249">
        <v>14124.480000000007</v>
      </c>
      <c r="K17" s="152">
        <v>53155.12</v>
      </c>
      <c r="L17" s="152">
        <v>51393.47</v>
      </c>
      <c r="M17" s="101"/>
      <c r="N17" s="101"/>
      <c r="O17" s="510"/>
      <c r="R17" s="398"/>
    </row>
    <row r="18" spans="3:18" ht="20.25">
      <c r="C18" s="126" t="s">
        <v>152</v>
      </c>
      <c r="D18" s="127"/>
      <c r="E18" s="122"/>
      <c r="F18" s="122"/>
      <c r="G18" s="125">
        <v>2</v>
      </c>
      <c r="H18" s="262">
        <v>579.4899999999998</v>
      </c>
      <c r="I18" s="262">
        <v>667.7599999999998</v>
      </c>
      <c r="J18" s="152">
        <v>545.69</v>
      </c>
      <c r="K18" s="152">
        <v>2632.56</v>
      </c>
      <c r="L18" s="152">
        <v>2597.89</v>
      </c>
      <c r="M18" s="101"/>
      <c r="N18" s="101"/>
      <c r="O18" s="510"/>
      <c r="R18" s="398"/>
    </row>
    <row r="19" spans="3:18" ht="20.25">
      <c r="C19" s="126" t="s">
        <v>116</v>
      </c>
      <c r="D19" s="171"/>
      <c r="E19" s="122"/>
      <c r="F19" s="122"/>
      <c r="G19" s="128">
        <v>3</v>
      </c>
      <c r="H19" s="250">
        <v>15983.859999999995</v>
      </c>
      <c r="I19" s="247">
        <v>13228.399999999998</v>
      </c>
      <c r="J19" s="247">
        <v>14670.170000000007</v>
      </c>
      <c r="K19" s="247">
        <v>55787.68</v>
      </c>
      <c r="L19" s="247">
        <v>53991.36</v>
      </c>
      <c r="M19" s="101"/>
      <c r="N19" s="101"/>
      <c r="O19" s="510"/>
      <c r="R19" s="398"/>
    </row>
    <row r="20" spans="3:18" ht="20.25">
      <c r="C20" s="129"/>
      <c r="D20" s="130"/>
      <c r="E20" s="131"/>
      <c r="F20" s="132"/>
      <c r="G20" s="133"/>
      <c r="H20" s="263"/>
      <c r="I20" s="263"/>
      <c r="J20" s="251"/>
      <c r="K20" s="251"/>
      <c r="L20" s="252"/>
      <c r="M20" s="101"/>
      <c r="N20" s="101"/>
      <c r="O20" s="510"/>
      <c r="R20" s="398"/>
    </row>
    <row r="21" spans="3:18" ht="20.25">
      <c r="C21" s="134" t="s">
        <v>16</v>
      </c>
      <c r="D21" s="135"/>
      <c r="E21" s="135"/>
      <c r="F21" s="135"/>
      <c r="G21" s="136"/>
      <c r="H21" s="264"/>
      <c r="I21" s="264"/>
      <c r="J21" s="124"/>
      <c r="K21" s="124"/>
      <c r="L21" s="152"/>
      <c r="M21" s="101"/>
      <c r="N21" s="101"/>
      <c r="O21" s="510"/>
      <c r="R21" s="398"/>
    </row>
    <row r="22" spans="3:18" ht="20.25">
      <c r="C22" s="137" t="s">
        <v>2</v>
      </c>
      <c r="D22" s="658" t="s">
        <v>11</v>
      </c>
      <c r="E22" s="658"/>
      <c r="F22" s="659"/>
      <c r="G22" s="125"/>
      <c r="H22" s="262">
        <v>3684.0200000000004</v>
      </c>
      <c r="I22" s="262">
        <v>3396.3600000000006</v>
      </c>
      <c r="J22" s="253">
        <v>3532.3099999999995</v>
      </c>
      <c r="K22" s="152">
        <v>13939.84</v>
      </c>
      <c r="L22" s="152">
        <v>13810.7</v>
      </c>
      <c r="M22" s="101"/>
      <c r="N22" s="101"/>
      <c r="O22" s="510"/>
      <c r="R22" s="398"/>
    </row>
    <row r="23" spans="3:18" ht="20.25">
      <c r="C23" s="138" t="s">
        <v>3</v>
      </c>
      <c r="D23" s="127" t="s">
        <v>63</v>
      </c>
      <c r="E23" s="122"/>
      <c r="F23" s="122"/>
      <c r="G23" s="125"/>
      <c r="H23" s="262">
        <v>2442.29</v>
      </c>
      <c r="I23" s="262">
        <v>991.8799999999997</v>
      </c>
      <c r="J23" s="253">
        <v>1582</v>
      </c>
      <c r="K23" s="152">
        <v>6836.87</v>
      </c>
      <c r="L23" s="152">
        <v>4237.9</v>
      </c>
      <c r="M23" s="101"/>
      <c r="N23" s="101"/>
      <c r="O23" s="510"/>
      <c r="R23" s="398"/>
    </row>
    <row r="24" spans="3:18" ht="44.25" customHeight="1">
      <c r="C24" s="137" t="s">
        <v>4</v>
      </c>
      <c r="D24" s="660" t="s">
        <v>115</v>
      </c>
      <c r="E24" s="660"/>
      <c r="F24" s="661"/>
      <c r="G24" s="125"/>
      <c r="H24" s="143">
        <v>11.420000000000073</v>
      </c>
      <c r="I24" s="143">
        <v>-352.47</v>
      </c>
      <c r="J24" s="262">
        <v>122.82999999999993</v>
      </c>
      <c r="K24" s="143">
        <v>-645.27</v>
      </c>
      <c r="L24" s="143">
        <v>-703.13</v>
      </c>
      <c r="M24" s="101"/>
      <c r="N24" s="101"/>
      <c r="O24" s="510"/>
      <c r="R24" s="398"/>
    </row>
    <row r="25" spans="3:18" ht="20.25">
      <c r="C25" s="137" t="s">
        <v>5</v>
      </c>
      <c r="D25" s="660" t="s">
        <v>288</v>
      </c>
      <c r="E25" s="660"/>
      <c r="F25" s="661"/>
      <c r="G25" s="125"/>
      <c r="H25" s="262">
        <v>1062.1000000000004</v>
      </c>
      <c r="I25" s="262">
        <v>778.48</v>
      </c>
      <c r="J25" s="262">
        <v>1044.7599999999998</v>
      </c>
      <c r="K25" s="262">
        <v>3882.34</v>
      </c>
      <c r="L25" s="262">
        <v>1989.42</v>
      </c>
      <c r="M25" s="101"/>
      <c r="N25" s="101"/>
      <c r="O25" s="510"/>
      <c r="R25" s="398"/>
    </row>
    <row r="26" spans="3:18" ht="20.25">
      <c r="C26" s="138" t="s">
        <v>6</v>
      </c>
      <c r="D26" s="127" t="s">
        <v>12</v>
      </c>
      <c r="E26" s="122"/>
      <c r="F26" s="122"/>
      <c r="G26" s="125"/>
      <c r="H26" s="262">
        <v>1144.6000000000008</v>
      </c>
      <c r="I26" s="262">
        <v>1095.7599999999998</v>
      </c>
      <c r="J26" s="253">
        <v>1143.5100000000002</v>
      </c>
      <c r="K26" s="152">
        <v>4463.330000000001</v>
      </c>
      <c r="L26" s="152">
        <v>4295.79</v>
      </c>
      <c r="M26" s="101"/>
      <c r="N26" s="101"/>
      <c r="O26" s="510"/>
      <c r="R26" s="398"/>
    </row>
    <row r="27" spans="3:18" ht="20.25">
      <c r="C27" s="138" t="s">
        <v>7</v>
      </c>
      <c r="D27" s="127" t="s">
        <v>118</v>
      </c>
      <c r="E27" s="122"/>
      <c r="F27" s="122"/>
      <c r="G27" s="125"/>
      <c r="H27" s="262">
        <v>2.8799999999999955</v>
      </c>
      <c r="I27" s="262">
        <v>14.68</v>
      </c>
      <c r="J27" s="253">
        <v>12.610000000000003</v>
      </c>
      <c r="K27" s="152">
        <v>44.58</v>
      </c>
      <c r="L27" s="152">
        <v>54.68</v>
      </c>
      <c r="M27" s="101"/>
      <c r="N27" s="101"/>
      <c r="O27" s="510"/>
      <c r="R27" s="398"/>
    </row>
    <row r="28" spans="3:18" ht="22.5" customHeight="1">
      <c r="C28" s="138" t="s">
        <v>74</v>
      </c>
      <c r="D28" s="127" t="s">
        <v>119</v>
      </c>
      <c r="E28" s="122"/>
      <c r="F28" s="122"/>
      <c r="G28" s="125"/>
      <c r="H28" s="262">
        <v>408.5060000000001</v>
      </c>
      <c r="I28" s="262">
        <v>413.2260000000001</v>
      </c>
      <c r="J28" s="253">
        <v>413.4899999999999</v>
      </c>
      <c r="K28" s="152">
        <v>1645.586</v>
      </c>
      <c r="L28" s="152">
        <v>1644.9060000000002</v>
      </c>
      <c r="M28" s="101"/>
      <c r="N28" s="101"/>
      <c r="O28" s="510"/>
      <c r="R28" s="398"/>
    </row>
    <row r="29" spans="3:18" ht="21" customHeight="1">
      <c r="C29" s="138" t="s">
        <v>310</v>
      </c>
      <c r="D29" s="127" t="s">
        <v>65</v>
      </c>
      <c r="E29" s="122"/>
      <c r="F29" s="122"/>
      <c r="G29" s="125"/>
      <c r="H29" s="262">
        <v>2188.821111043002</v>
      </c>
      <c r="I29" s="262">
        <v>2147.012131432002</v>
      </c>
      <c r="J29" s="253">
        <v>1914.0499999999997</v>
      </c>
      <c r="K29" s="152">
        <v>7675.311111043002</v>
      </c>
      <c r="L29" s="152">
        <v>8502.629882032003</v>
      </c>
      <c r="M29" s="101"/>
      <c r="N29" s="101"/>
      <c r="O29" s="510"/>
      <c r="R29" s="398"/>
    </row>
    <row r="30" spans="3:18" ht="20.25">
      <c r="C30" s="139" t="s">
        <v>15</v>
      </c>
      <c r="D30" s="127"/>
      <c r="E30" s="122"/>
      <c r="F30" s="122"/>
      <c r="G30" s="125">
        <v>4</v>
      </c>
      <c r="H30" s="254">
        <v>10944.637111043003</v>
      </c>
      <c r="I30" s="254">
        <v>8484.928131432003</v>
      </c>
      <c r="J30" s="254">
        <v>9765.56</v>
      </c>
      <c r="K30" s="124">
        <v>37842.587111043</v>
      </c>
      <c r="L30" s="247">
        <v>33832.895882032004</v>
      </c>
      <c r="M30" s="101"/>
      <c r="N30" s="101"/>
      <c r="O30" s="510"/>
      <c r="R30" s="398"/>
    </row>
    <row r="31" spans="3:18" s="294" customFormat="1" ht="20.25">
      <c r="C31" s="163"/>
      <c r="D31" s="164"/>
      <c r="E31" s="165"/>
      <c r="F31" s="165"/>
      <c r="G31" s="166"/>
      <c r="H31" s="265"/>
      <c r="I31" s="255"/>
      <c r="J31" s="255"/>
      <c r="K31" s="255"/>
      <c r="L31" s="252"/>
      <c r="M31" s="179"/>
      <c r="N31" s="179"/>
      <c r="O31" s="511"/>
      <c r="R31" s="398"/>
    </row>
    <row r="32" spans="3:20" s="294" customFormat="1" ht="20.25">
      <c r="C32" s="648" t="s">
        <v>130</v>
      </c>
      <c r="D32" s="649"/>
      <c r="E32" s="649"/>
      <c r="F32" s="650"/>
      <c r="G32" s="228">
        <v>5</v>
      </c>
      <c r="H32" s="254">
        <v>5039.222888956992</v>
      </c>
      <c r="I32" s="254">
        <v>4743.4718685679945</v>
      </c>
      <c r="J32" s="254">
        <v>4904.610000000008</v>
      </c>
      <c r="K32" s="124">
        <v>17945.092888957</v>
      </c>
      <c r="L32" s="249">
        <v>20158.464117967997</v>
      </c>
      <c r="M32" s="179"/>
      <c r="N32" s="179"/>
      <c r="O32" s="510"/>
      <c r="R32" s="398"/>
      <c r="T32" s="440"/>
    </row>
    <row r="33" spans="1:18" ht="20.25">
      <c r="A33" s="294"/>
      <c r="B33" s="294"/>
      <c r="C33" s="648" t="s">
        <v>328</v>
      </c>
      <c r="D33" s="649"/>
      <c r="E33" s="649"/>
      <c r="F33" s="650"/>
      <c r="G33" s="228">
        <v>6</v>
      </c>
      <c r="H33" s="269">
        <v>0</v>
      </c>
      <c r="I33" s="269">
        <v>0</v>
      </c>
      <c r="J33" s="142">
        <v>0</v>
      </c>
      <c r="K33" s="142">
        <v>0</v>
      </c>
      <c r="L33" s="143">
        <v>-132.11</v>
      </c>
      <c r="M33" s="101"/>
      <c r="N33" s="101"/>
      <c r="O33" s="512"/>
      <c r="R33" s="398"/>
    </row>
    <row r="34" spans="3:18" ht="20.25">
      <c r="C34" s="648" t="s">
        <v>177</v>
      </c>
      <c r="D34" s="649"/>
      <c r="E34" s="649"/>
      <c r="F34" s="650"/>
      <c r="G34" s="123">
        <v>7</v>
      </c>
      <c r="H34" s="262">
        <v>5039.222888956992</v>
      </c>
      <c r="I34" s="262">
        <v>4743.4718685679945</v>
      </c>
      <c r="J34" s="262">
        <v>4904.610000000008</v>
      </c>
      <c r="K34" s="253">
        <v>17945.092888957</v>
      </c>
      <c r="L34" s="262">
        <v>20026.354117967996</v>
      </c>
      <c r="M34" s="180"/>
      <c r="N34" s="180"/>
      <c r="O34" s="513"/>
      <c r="P34" s="398"/>
      <c r="Q34" s="398"/>
      <c r="R34" s="398"/>
    </row>
    <row r="35" spans="3:18" ht="20.25">
      <c r="C35" s="126" t="s">
        <v>329</v>
      </c>
      <c r="D35" s="127"/>
      <c r="E35" s="122"/>
      <c r="F35" s="122"/>
      <c r="G35" s="125">
        <v>8</v>
      </c>
      <c r="H35" s="262">
        <v>1222.3800000000008</v>
      </c>
      <c r="I35" s="256">
        <v>817.0100000000003</v>
      </c>
      <c r="J35" s="256">
        <v>1317.4099999999999</v>
      </c>
      <c r="K35" s="257">
        <v>4555.290000000001</v>
      </c>
      <c r="L35" s="258">
        <v>4441.790000000001</v>
      </c>
      <c r="M35" s="185"/>
      <c r="N35" s="185"/>
      <c r="O35" s="510"/>
      <c r="R35" s="398"/>
    </row>
    <row r="36" spans="3:18" ht="20.25">
      <c r="C36" s="137" t="s">
        <v>2</v>
      </c>
      <c r="D36" s="658" t="s">
        <v>104</v>
      </c>
      <c r="E36" s="658"/>
      <c r="F36" s="659"/>
      <c r="G36" s="125"/>
      <c r="H36" s="262">
        <v>1263.1200000000008</v>
      </c>
      <c r="I36" s="262">
        <v>952.8900000000003</v>
      </c>
      <c r="J36" s="253">
        <v>1255.6699999999998</v>
      </c>
      <c r="K36" s="152">
        <v>4463.740000000001</v>
      </c>
      <c r="L36" s="258">
        <v>4846.150000000001</v>
      </c>
      <c r="M36" s="186"/>
      <c r="N36" s="101"/>
      <c r="O36" s="510"/>
      <c r="R36" s="398"/>
    </row>
    <row r="37" spans="3:18" ht="25.5" customHeight="1">
      <c r="C37" s="137" t="s">
        <v>3</v>
      </c>
      <c r="D37" s="658" t="s">
        <v>105</v>
      </c>
      <c r="E37" s="658"/>
      <c r="F37" s="659"/>
      <c r="G37" s="125"/>
      <c r="H37" s="269">
        <v>-40.739999999999995</v>
      </c>
      <c r="I37" s="269">
        <v>-135.88</v>
      </c>
      <c r="J37" s="143">
        <v>61.739999999999995</v>
      </c>
      <c r="K37" s="143">
        <v>91.55</v>
      </c>
      <c r="L37" s="566">
        <v>-404.36</v>
      </c>
      <c r="M37" s="186"/>
      <c r="N37" s="101"/>
      <c r="O37" s="510"/>
      <c r="R37" s="398"/>
    </row>
    <row r="38" spans="3:20" ht="27.75" customHeight="1">
      <c r="C38" s="648" t="s">
        <v>178</v>
      </c>
      <c r="D38" s="649"/>
      <c r="E38" s="649"/>
      <c r="F38" s="650"/>
      <c r="G38" s="125">
        <v>9</v>
      </c>
      <c r="H38" s="254">
        <v>3816.8428889569914</v>
      </c>
      <c r="I38" s="254">
        <v>3926.4618685679943</v>
      </c>
      <c r="J38" s="254">
        <v>3587.200000000008</v>
      </c>
      <c r="K38" s="254">
        <v>13389.802888956998</v>
      </c>
      <c r="L38" s="253">
        <v>15584.564117967995</v>
      </c>
      <c r="M38" s="180"/>
      <c r="N38" s="180"/>
      <c r="O38" s="510"/>
      <c r="R38" s="398"/>
      <c r="T38" s="398"/>
    </row>
    <row r="39" spans="3:20" ht="42" customHeight="1">
      <c r="C39" s="648" t="s">
        <v>143</v>
      </c>
      <c r="D39" s="649"/>
      <c r="E39" s="649"/>
      <c r="F39" s="650"/>
      <c r="G39" s="125">
        <v>10</v>
      </c>
      <c r="H39" s="262">
        <v>2.7799999999999976</v>
      </c>
      <c r="I39" s="262">
        <v>0.2599999999999998</v>
      </c>
      <c r="J39" s="142">
        <v>-0.10999999999999943</v>
      </c>
      <c r="K39" s="142">
        <v>-6.920000000000002</v>
      </c>
      <c r="L39" s="152">
        <v>8.22</v>
      </c>
      <c r="M39" s="101"/>
      <c r="N39" s="101"/>
      <c r="O39" s="510"/>
      <c r="R39" s="398"/>
      <c r="T39" s="398"/>
    </row>
    <row r="40" spans="3:18" ht="1.5" customHeight="1">
      <c r="C40" s="648"/>
      <c r="D40" s="649"/>
      <c r="E40" s="649"/>
      <c r="F40" s="650"/>
      <c r="G40" s="125"/>
      <c r="H40" s="262"/>
      <c r="I40" s="266"/>
      <c r="J40" s="254"/>
      <c r="K40" s="124"/>
      <c r="L40" s="152"/>
      <c r="M40" s="101"/>
      <c r="N40" s="101"/>
      <c r="O40" s="510"/>
      <c r="R40" s="398"/>
    </row>
    <row r="41" spans="3:18" ht="51" customHeight="1">
      <c r="C41" s="651" t="s">
        <v>179</v>
      </c>
      <c r="D41" s="652"/>
      <c r="E41" s="652"/>
      <c r="F41" s="653"/>
      <c r="G41" s="125">
        <v>11</v>
      </c>
      <c r="H41" s="262">
        <v>3819.6228889569916</v>
      </c>
      <c r="I41" s="266">
        <v>3926.7218685679945</v>
      </c>
      <c r="J41" s="124">
        <v>3587.090000000008</v>
      </c>
      <c r="K41" s="124">
        <v>13382.882888956998</v>
      </c>
      <c r="L41" s="152">
        <v>15592.784117967994</v>
      </c>
      <c r="M41" s="180"/>
      <c r="N41" s="180"/>
      <c r="O41" s="101"/>
      <c r="R41" s="398"/>
    </row>
    <row r="42" spans="3:18" ht="42" customHeight="1" hidden="1">
      <c r="C42" s="156"/>
      <c r="D42" s="157"/>
      <c r="E42" s="157"/>
      <c r="F42" s="158"/>
      <c r="G42" s="125"/>
      <c r="H42" s="262"/>
      <c r="I42" s="266"/>
      <c r="J42" s="254"/>
      <c r="K42" s="124"/>
      <c r="L42" s="152"/>
      <c r="M42" s="101"/>
      <c r="N42" s="101"/>
      <c r="O42" s="510"/>
      <c r="R42" s="398"/>
    </row>
    <row r="43" spans="3:18" ht="20.25">
      <c r="C43" s="651" t="s">
        <v>114</v>
      </c>
      <c r="D43" s="652"/>
      <c r="E43" s="652"/>
      <c r="F43" s="653"/>
      <c r="G43" s="125">
        <v>12</v>
      </c>
      <c r="H43" s="271">
        <v>-36.189999999999976</v>
      </c>
      <c r="I43" s="565">
        <v>-806.8099999999997</v>
      </c>
      <c r="J43" s="271">
        <v>79.24999999999997</v>
      </c>
      <c r="K43" s="271">
        <v>206.91</v>
      </c>
      <c r="L43" s="296">
        <v>-1469.9699999999996</v>
      </c>
      <c r="M43" s="180"/>
      <c r="N43" s="180"/>
      <c r="O43" s="510"/>
      <c r="R43" s="398"/>
    </row>
    <row r="44" spans="3:18" ht="20.25">
      <c r="C44" s="167" t="s">
        <v>106</v>
      </c>
      <c r="D44" s="652" t="s">
        <v>107</v>
      </c>
      <c r="E44" s="652"/>
      <c r="F44" s="653"/>
      <c r="G44" s="125"/>
      <c r="H44" s="269">
        <v>42.23000000000002</v>
      </c>
      <c r="I44" s="269">
        <v>-817.6999999999997</v>
      </c>
      <c r="J44" s="272">
        <v>85.09999999999997</v>
      </c>
      <c r="K44" s="272">
        <v>261.51</v>
      </c>
      <c r="L44" s="296">
        <v>-1490.9799999999998</v>
      </c>
      <c r="M44" s="101"/>
      <c r="N44" s="101"/>
      <c r="O44" s="510"/>
      <c r="R44" s="398"/>
    </row>
    <row r="45" spans="3:18" ht="47.25" customHeight="1">
      <c r="C45" s="205" t="s">
        <v>108</v>
      </c>
      <c r="D45" s="652" t="s">
        <v>109</v>
      </c>
      <c r="E45" s="652"/>
      <c r="F45" s="653"/>
      <c r="G45" s="125"/>
      <c r="H45" s="269">
        <v>-1.1500000000000001</v>
      </c>
      <c r="I45" s="269">
        <v>4.9</v>
      </c>
      <c r="J45" s="565">
        <v>-1.63</v>
      </c>
      <c r="K45" s="565">
        <v>-1.3800000000000001</v>
      </c>
      <c r="L45" s="269">
        <v>10.14</v>
      </c>
      <c r="M45" s="101"/>
      <c r="N45" s="101"/>
      <c r="O45" s="510"/>
      <c r="R45" s="398"/>
    </row>
    <row r="46" spans="3:18" ht="20.25">
      <c r="C46" s="167" t="s">
        <v>112</v>
      </c>
      <c r="D46" s="652" t="s">
        <v>110</v>
      </c>
      <c r="E46" s="652"/>
      <c r="F46" s="653"/>
      <c r="G46" s="125"/>
      <c r="H46" s="269">
        <v>-78.47</v>
      </c>
      <c r="I46" s="269">
        <v>-1.7500000000000053</v>
      </c>
      <c r="J46" s="272">
        <v>-2.700000000000003</v>
      </c>
      <c r="K46" s="272">
        <v>-42.96</v>
      </c>
      <c r="L46" s="272">
        <v>0.7399999999999949</v>
      </c>
      <c r="M46" s="101"/>
      <c r="N46" s="101"/>
      <c r="O46" s="510"/>
      <c r="R46" s="398"/>
    </row>
    <row r="47" spans="3:18" ht="50.25" customHeight="1">
      <c r="C47" s="205" t="s">
        <v>108</v>
      </c>
      <c r="D47" s="652" t="s">
        <v>111</v>
      </c>
      <c r="E47" s="652"/>
      <c r="F47" s="653"/>
      <c r="G47" s="125"/>
      <c r="H47" s="269">
        <v>1.200000000000001</v>
      </c>
      <c r="I47" s="269">
        <v>7.74</v>
      </c>
      <c r="J47" s="269">
        <v>-1.5200000000000014</v>
      </c>
      <c r="K47" s="565">
        <v>-10.26</v>
      </c>
      <c r="L47" s="272">
        <v>10.13</v>
      </c>
      <c r="M47" s="101"/>
      <c r="N47" s="101"/>
      <c r="O47" s="510"/>
      <c r="R47" s="398"/>
    </row>
    <row r="48" spans="3:18" ht="24.75" customHeight="1">
      <c r="C48" s="648" t="s">
        <v>180</v>
      </c>
      <c r="D48" s="649"/>
      <c r="E48" s="649"/>
      <c r="F48" s="650"/>
      <c r="G48" s="125">
        <v>13</v>
      </c>
      <c r="H48" s="254">
        <v>3783.4328889569915</v>
      </c>
      <c r="I48" s="254">
        <v>3119.911868567995</v>
      </c>
      <c r="J48" s="254">
        <v>3666.340000000008</v>
      </c>
      <c r="K48" s="254">
        <v>13589.792888956998</v>
      </c>
      <c r="L48" s="253">
        <v>14122.814117967995</v>
      </c>
      <c r="M48" s="180"/>
      <c r="N48" s="180"/>
      <c r="O48" s="510"/>
      <c r="R48" s="398"/>
    </row>
    <row r="49" spans="3:18" ht="30" customHeight="1">
      <c r="C49" s="648" t="s">
        <v>149</v>
      </c>
      <c r="D49" s="649"/>
      <c r="E49" s="649"/>
      <c r="F49" s="650"/>
      <c r="G49" s="204"/>
      <c r="H49" s="267"/>
      <c r="I49" s="267"/>
      <c r="J49" s="259"/>
      <c r="K49" s="259"/>
      <c r="L49" s="253"/>
      <c r="M49" s="101"/>
      <c r="N49" s="101"/>
      <c r="O49" s="510"/>
      <c r="R49" s="398"/>
    </row>
    <row r="50" spans="3:18" ht="20.25">
      <c r="C50" s="651" t="s">
        <v>113</v>
      </c>
      <c r="D50" s="652"/>
      <c r="E50" s="652"/>
      <c r="F50" s="653"/>
      <c r="G50" s="204"/>
      <c r="H50" s="262">
        <v>3755.4699999999975</v>
      </c>
      <c r="I50" s="262">
        <v>3856.517750600002</v>
      </c>
      <c r="J50" s="254">
        <v>3526.546000000001</v>
      </c>
      <c r="K50" s="254">
        <v>13161.189999999999</v>
      </c>
      <c r="L50" s="253">
        <v>15306.230000000001</v>
      </c>
      <c r="M50" s="101"/>
      <c r="N50" s="101"/>
      <c r="O50" s="510"/>
      <c r="R50" s="398"/>
    </row>
    <row r="51" spans="3:18" ht="20.25">
      <c r="C51" s="651" t="s">
        <v>157</v>
      </c>
      <c r="D51" s="652"/>
      <c r="E51" s="652"/>
      <c r="F51" s="653"/>
      <c r="G51" s="204"/>
      <c r="H51" s="262">
        <v>64.14599999999999</v>
      </c>
      <c r="I51" s="262">
        <v>70.20100000000001</v>
      </c>
      <c r="J51" s="254">
        <v>60.54400000000001</v>
      </c>
      <c r="K51" s="254">
        <v>221.69</v>
      </c>
      <c r="L51" s="253">
        <v>286.55</v>
      </c>
      <c r="M51" s="101"/>
      <c r="N51" s="101"/>
      <c r="O51" s="510"/>
      <c r="R51" s="398"/>
    </row>
    <row r="52" spans="3:18" ht="5.25" customHeight="1">
      <c r="C52" s="156"/>
      <c r="D52" s="157"/>
      <c r="E52" s="157"/>
      <c r="F52" s="158"/>
      <c r="G52" s="204"/>
      <c r="H52" s="267"/>
      <c r="I52" s="267"/>
      <c r="J52" s="254"/>
      <c r="K52" s="254"/>
      <c r="L52" s="253"/>
      <c r="M52" s="101"/>
      <c r="N52" s="101"/>
      <c r="O52" s="510"/>
      <c r="R52" s="398"/>
    </row>
    <row r="53" spans="3:18" ht="45.75" customHeight="1">
      <c r="C53" s="651" t="s">
        <v>150</v>
      </c>
      <c r="D53" s="652"/>
      <c r="E53" s="652"/>
      <c r="F53" s="653"/>
      <c r="G53" s="204"/>
      <c r="H53" s="267"/>
      <c r="I53" s="267"/>
      <c r="J53" s="254"/>
      <c r="K53" s="254"/>
      <c r="L53" s="253"/>
      <c r="M53" s="101"/>
      <c r="N53" s="101"/>
      <c r="O53" s="510"/>
      <c r="R53" s="398"/>
    </row>
    <row r="54" spans="3:18" ht="22.5" customHeight="1">
      <c r="C54" s="651" t="s">
        <v>113</v>
      </c>
      <c r="D54" s="652"/>
      <c r="E54" s="652"/>
      <c r="F54" s="653"/>
      <c r="G54" s="204"/>
      <c r="H54" s="262">
        <v>3718.805999999997</v>
      </c>
      <c r="I54" s="262">
        <v>3049.057750600001</v>
      </c>
      <c r="J54" s="254">
        <v>3605.800000000001</v>
      </c>
      <c r="K54" s="254">
        <v>13368.349999999999</v>
      </c>
      <c r="L54" s="253">
        <v>13835.900000000001</v>
      </c>
      <c r="M54" s="101"/>
      <c r="N54" s="101"/>
      <c r="O54" s="510"/>
      <c r="R54" s="398"/>
    </row>
    <row r="55" spans="3:20" ht="22.5" customHeight="1">
      <c r="C55" s="651" t="s">
        <v>157</v>
      </c>
      <c r="D55" s="652"/>
      <c r="E55" s="652"/>
      <c r="F55" s="653"/>
      <c r="G55" s="204"/>
      <c r="H55" s="262">
        <v>64.62</v>
      </c>
      <c r="I55" s="262">
        <v>70.85100000000001</v>
      </c>
      <c r="J55" s="254">
        <v>60.53999999999999</v>
      </c>
      <c r="K55" s="254">
        <v>221.44</v>
      </c>
      <c r="L55" s="253">
        <v>286.91</v>
      </c>
      <c r="M55" s="101"/>
      <c r="N55" s="101"/>
      <c r="O55" s="510"/>
      <c r="R55" s="398"/>
      <c r="T55" s="398"/>
    </row>
    <row r="56" spans="3:18" ht="10.5" customHeight="1">
      <c r="C56" s="156"/>
      <c r="D56" s="157"/>
      <c r="E56" s="157"/>
      <c r="F56" s="158"/>
      <c r="G56" s="125"/>
      <c r="H56" s="266"/>
      <c r="I56" s="266"/>
      <c r="J56" s="254"/>
      <c r="K56" s="254"/>
      <c r="L56" s="253"/>
      <c r="M56" s="101"/>
      <c r="N56" s="101"/>
      <c r="R56" s="398"/>
    </row>
    <row r="57" spans="3:18" ht="20.25">
      <c r="C57" s="126" t="s">
        <v>8</v>
      </c>
      <c r="D57" s="127"/>
      <c r="E57" s="122"/>
      <c r="F57" s="140"/>
      <c r="G57" s="125">
        <v>14</v>
      </c>
      <c r="H57" s="253">
        <v>1230.8799999999999</v>
      </c>
      <c r="I57" s="262">
        <v>1229.22</v>
      </c>
      <c r="J57" s="253">
        <v>1230.51</v>
      </c>
      <c r="K57" s="253">
        <v>1230.8799999999999</v>
      </c>
      <c r="L57" s="253">
        <v>1229.22</v>
      </c>
      <c r="M57" s="101"/>
      <c r="N57" s="101"/>
      <c r="O57" s="101"/>
      <c r="R57" s="398"/>
    </row>
    <row r="58" spans="3:15" ht="20.25">
      <c r="C58" s="141" t="s">
        <v>155</v>
      </c>
      <c r="D58" s="122"/>
      <c r="E58" s="122"/>
      <c r="F58" s="140"/>
      <c r="G58" s="125"/>
      <c r="H58" s="266"/>
      <c r="I58" s="266"/>
      <c r="J58" s="254"/>
      <c r="K58" s="254"/>
      <c r="L58" s="253"/>
      <c r="M58" s="181"/>
      <c r="N58" s="181"/>
      <c r="O58" s="181"/>
    </row>
    <row r="59" spans="3:15" ht="20.25">
      <c r="C59" s="654" t="s">
        <v>133</v>
      </c>
      <c r="D59" s="655"/>
      <c r="E59" s="655"/>
      <c r="F59" s="656"/>
      <c r="G59" s="144">
        <v>15</v>
      </c>
      <c r="H59" s="268"/>
      <c r="I59" s="268"/>
      <c r="J59" s="260"/>
      <c r="K59" s="260">
        <v>59116.46</v>
      </c>
      <c r="L59" s="261">
        <v>64044.034999999996</v>
      </c>
      <c r="M59" s="187"/>
      <c r="N59" s="187"/>
      <c r="O59" s="187"/>
    </row>
    <row r="60" spans="3:15" ht="20.25">
      <c r="C60" s="145" t="s">
        <v>156</v>
      </c>
      <c r="D60" s="99"/>
      <c r="E60" s="99"/>
      <c r="F60" s="146"/>
      <c r="G60" s="125">
        <v>16</v>
      </c>
      <c r="H60" s="253"/>
      <c r="I60" s="253"/>
      <c r="J60" s="253"/>
      <c r="K60" s="253"/>
      <c r="L60" s="253"/>
      <c r="M60" s="101"/>
      <c r="N60" s="101"/>
      <c r="O60" s="101"/>
    </row>
    <row r="61" spans="3:15" ht="20.25">
      <c r="C61" s="147" t="s">
        <v>13</v>
      </c>
      <c r="D61" s="99" t="s">
        <v>162</v>
      </c>
      <c r="E61" s="99"/>
      <c r="F61" s="146"/>
      <c r="G61" s="125"/>
      <c r="H61" s="253">
        <v>3.05</v>
      </c>
      <c r="I61" s="253">
        <v>3.137</v>
      </c>
      <c r="J61" s="253">
        <v>2.87</v>
      </c>
      <c r="K61" s="253">
        <v>10.7</v>
      </c>
      <c r="L61" s="253">
        <v>12.465</v>
      </c>
      <c r="M61" s="101"/>
      <c r="N61" s="101"/>
      <c r="O61" s="101"/>
    </row>
    <row r="62" spans="3:15" ht="20.25">
      <c r="C62" s="148" t="s">
        <v>14</v>
      </c>
      <c r="D62" s="149" t="s">
        <v>163</v>
      </c>
      <c r="E62" s="149"/>
      <c r="F62" s="150"/>
      <c r="G62" s="128"/>
      <c r="H62" s="253">
        <v>3.05</v>
      </c>
      <c r="I62" s="253">
        <v>3.134</v>
      </c>
      <c r="J62" s="253">
        <v>2.87</v>
      </c>
      <c r="K62" s="253">
        <v>10.7</v>
      </c>
      <c r="L62" s="253">
        <v>12.452</v>
      </c>
      <c r="M62" s="101"/>
      <c r="N62" s="101"/>
      <c r="O62" s="101"/>
    </row>
    <row r="63" spans="2:15" ht="5.25" customHeight="1">
      <c r="B63" s="287"/>
      <c r="C63" s="298"/>
      <c r="D63" s="298"/>
      <c r="E63" s="298"/>
      <c r="F63" s="298"/>
      <c r="G63" s="298"/>
      <c r="H63" s="298"/>
      <c r="I63" s="298"/>
      <c r="J63" s="298"/>
      <c r="K63" s="298"/>
      <c r="L63" s="298"/>
      <c r="M63" s="299"/>
      <c r="N63" s="299"/>
      <c r="O63" s="299"/>
    </row>
    <row r="64" spans="2:15" ht="42" customHeight="1">
      <c r="B64" s="287"/>
      <c r="C64" s="657" t="s">
        <v>317</v>
      </c>
      <c r="D64" s="657"/>
      <c r="E64" s="657"/>
      <c r="F64" s="657"/>
      <c r="G64" s="657"/>
      <c r="H64" s="657"/>
      <c r="I64" s="657"/>
      <c r="J64" s="657"/>
      <c r="K64" s="657"/>
      <c r="L64" s="657"/>
      <c r="M64" s="100"/>
      <c r="N64" s="101"/>
      <c r="O64" s="101"/>
    </row>
  </sheetData>
  <sheetProtection/>
  <mergeCells count="30">
    <mergeCell ref="D22:F22"/>
    <mergeCell ref="D24:F24"/>
    <mergeCell ref="C48:F48"/>
    <mergeCell ref="D46:F46"/>
    <mergeCell ref="C6:L6"/>
    <mergeCell ref="C15:F15"/>
    <mergeCell ref="C17:F17"/>
    <mergeCell ref="C16:F16"/>
    <mergeCell ref="C34:F34"/>
    <mergeCell ref="C41:F41"/>
    <mergeCell ref="C32:F32"/>
    <mergeCell ref="C33:F33"/>
    <mergeCell ref="D25:F25"/>
    <mergeCell ref="D36:F36"/>
    <mergeCell ref="C39:F39"/>
    <mergeCell ref="D37:F37"/>
    <mergeCell ref="C38:F38"/>
    <mergeCell ref="C40:F40"/>
    <mergeCell ref="C50:F50"/>
    <mergeCell ref="C59:F59"/>
    <mergeCell ref="C64:L64"/>
    <mergeCell ref="C43:F43"/>
    <mergeCell ref="C53:F53"/>
    <mergeCell ref="C49:F49"/>
    <mergeCell ref="C51:F51"/>
    <mergeCell ref="C54:F54"/>
    <mergeCell ref="D47:F47"/>
    <mergeCell ref="D45:F45"/>
    <mergeCell ref="D44:F44"/>
    <mergeCell ref="C55:F55"/>
  </mergeCells>
  <printOptions horizontalCentered="1"/>
  <pageMargins left="0" right="0" top="0.3937007874015748" bottom="0.2362204724409449" header="0.31496062992125984" footer="0.31496062992125984"/>
  <pageSetup fitToHeight="1" fitToWidth="1"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107"/>
  <sheetViews>
    <sheetView showGridLines="0" zoomScale="60" zoomScaleNormal="60" zoomScaleSheetLayoutView="40" zoomScalePageLayoutView="0" workbookViewId="0" topLeftCell="A12">
      <selection activeCell="D34" sqref="D34"/>
    </sheetView>
  </sheetViews>
  <sheetFormatPr defaultColWidth="9.140625" defaultRowHeight="12.75"/>
  <cols>
    <col min="1" max="1" width="1.57421875" style="285" customWidth="1"/>
    <col min="2" max="2" width="2.00390625" style="285" customWidth="1"/>
    <col min="3" max="3" width="7.7109375" style="285" customWidth="1"/>
    <col min="4" max="4" width="34.8515625" style="287" customWidth="1"/>
    <col min="5" max="5" width="6.28125" style="285" customWidth="1"/>
    <col min="6" max="6" width="41.421875" style="285" customWidth="1"/>
    <col min="7" max="7" width="5.8515625" style="285" bestFit="1" customWidth="1"/>
    <col min="8" max="8" width="16.57421875" style="285" customWidth="1"/>
    <col min="9" max="9" width="23.421875" style="285" customWidth="1"/>
    <col min="10" max="11" width="17.140625" style="297" customWidth="1"/>
    <col min="12" max="12" width="16.7109375" style="297" customWidth="1"/>
    <col min="13" max="13" width="16.28125" style="297" customWidth="1"/>
    <col min="14" max="14" width="3.421875" style="297" customWidth="1"/>
    <col min="15" max="15" width="3.00390625" style="297" customWidth="1"/>
    <col min="16" max="16" width="17.00390625" style="297" customWidth="1"/>
    <col min="17" max="17" width="17.57421875" style="285" bestFit="1" customWidth="1"/>
    <col min="18" max="18" width="3.00390625" style="285" customWidth="1"/>
    <col min="19" max="19" width="16.57421875" style="285" bestFit="1" customWidth="1"/>
    <col min="20" max="16384" width="9.140625" style="285" customWidth="1"/>
  </cols>
  <sheetData>
    <row r="1" spans="3:16" ht="20.25">
      <c r="C1" s="281"/>
      <c r="D1" s="282"/>
      <c r="E1" s="281"/>
      <c r="F1" s="281"/>
      <c r="G1" s="283"/>
      <c r="H1" s="283"/>
      <c r="I1" s="283"/>
      <c r="J1" s="284"/>
      <c r="K1" s="284"/>
      <c r="L1" s="284"/>
      <c r="M1" s="284"/>
      <c r="N1" s="284"/>
      <c r="O1" s="284"/>
      <c r="P1" s="284"/>
    </row>
    <row r="2" spans="3:16" ht="20.25">
      <c r="C2" s="182"/>
      <c r="D2" s="182"/>
      <c r="E2" s="182"/>
      <c r="F2" s="182"/>
      <c r="G2" s="182"/>
      <c r="H2" s="182"/>
      <c r="I2" s="182"/>
      <c r="J2" s="182"/>
      <c r="K2" s="182"/>
      <c r="L2" s="182"/>
      <c r="M2" s="286"/>
      <c r="N2" s="182"/>
      <c r="O2" s="182"/>
      <c r="P2" s="286"/>
    </row>
    <row r="3" spans="3:16" ht="20.25">
      <c r="C3" s="182"/>
      <c r="D3" s="182"/>
      <c r="E3" s="182"/>
      <c r="F3" s="182"/>
      <c r="G3" s="182"/>
      <c r="H3" s="182"/>
      <c r="I3" s="182"/>
      <c r="J3" s="182"/>
      <c r="K3" s="182"/>
      <c r="L3" s="182"/>
      <c r="M3" s="286"/>
      <c r="N3" s="182"/>
      <c r="O3" s="182"/>
      <c r="P3" s="286"/>
    </row>
    <row r="4" spans="3:16" ht="20.25">
      <c r="C4" s="182"/>
      <c r="D4" s="182"/>
      <c r="E4" s="182"/>
      <c r="F4" s="182"/>
      <c r="G4" s="182"/>
      <c r="H4" s="182"/>
      <c r="I4" s="182"/>
      <c r="J4" s="182"/>
      <c r="K4" s="182"/>
      <c r="L4" s="182"/>
      <c r="M4" s="286"/>
      <c r="N4" s="182"/>
      <c r="O4" s="182"/>
      <c r="P4" s="286"/>
    </row>
    <row r="5" spans="3:16" ht="20.25">
      <c r="C5" s="182"/>
      <c r="D5" s="182"/>
      <c r="E5" s="182"/>
      <c r="F5" s="182"/>
      <c r="G5" s="182"/>
      <c r="H5" s="182"/>
      <c r="I5" s="182"/>
      <c r="J5" s="182"/>
      <c r="K5" s="182"/>
      <c r="L5" s="182"/>
      <c r="M5" s="286"/>
      <c r="N5" s="182"/>
      <c r="O5" s="182"/>
      <c r="P5" s="286"/>
    </row>
    <row r="6" spans="3:17" ht="20.25">
      <c r="C6" s="669" t="s">
        <v>132</v>
      </c>
      <c r="D6" s="669"/>
      <c r="E6" s="669"/>
      <c r="F6" s="669"/>
      <c r="G6" s="669"/>
      <c r="H6" s="669"/>
      <c r="I6" s="669"/>
      <c r="J6" s="669"/>
      <c r="K6" s="669"/>
      <c r="L6" s="669"/>
      <c r="M6" s="669"/>
      <c r="N6" s="219"/>
      <c r="O6" s="670"/>
      <c r="P6" s="670"/>
      <c r="Q6" s="287"/>
    </row>
    <row r="7" spans="3:17" ht="20.25">
      <c r="C7" s="183" t="s">
        <v>169</v>
      </c>
      <c r="D7" s="183"/>
      <c r="E7" s="183"/>
      <c r="F7" s="183"/>
      <c r="G7" s="183"/>
      <c r="H7" s="183"/>
      <c r="I7" s="183"/>
      <c r="J7" s="183"/>
      <c r="K7" s="183"/>
      <c r="L7" s="183"/>
      <c r="M7" s="183"/>
      <c r="N7" s="183"/>
      <c r="O7" s="671"/>
      <c r="P7" s="671"/>
      <c r="Q7" s="287"/>
    </row>
    <row r="8" spans="3:17" ht="20.25">
      <c r="C8" s="209"/>
      <c r="D8" s="209"/>
      <c r="E8" s="209"/>
      <c r="F8" s="209"/>
      <c r="G8" s="209"/>
      <c r="H8" s="209"/>
      <c r="I8" s="209"/>
      <c r="J8" s="209"/>
      <c r="K8" s="209"/>
      <c r="L8" s="209"/>
      <c r="M8" s="288" t="s">
        <v>151</v>
      </c>
      <c r="N8" s="220"/>
      <c r="O8" s="438"/>
      <c r="P8" s="438"/>
      <c r="Q8" s="287"/>
    </row>
    <row r="9" spans="3:19" ht="40.5">
      <c r="C9" s="206" t="s">
        <v>19</v>
      </c>
      <c r="D9" s="104"/>
      <c r="E9" s="104"/>
      <c r="F9" s="106"/>
      <c r="G9" s="107"/>
      <c r="H9" s="207" t="s">
        <v>67</v>
      </c>
      <c r="I9" s="243" t="s">
        <v>68</v>
      </c>
      <c r="J9" s="208" t="s">
        <v>136</v>
      </c>
      <c r="K9" s="208" t="s">
        <v>170</v>
      </c>
      <c r="L9" s="208" t="s">
        <v>170</v>
      </c>
      <c r="M9" s="208" t="s">
        <v>28</v>
      </c>
      <c r="N9" s="184"/>
      <c r="O9" s="173"/>
      <c r="P9" s="273" t="s">
        <v>135</v>
      </c>
      <c r="Q9" s="273" t="s">
        <v>135</v>
      </c>
      <c r="S9" s="273" t="s">
        <v>175</v>
      </c>
    </row>
    <row r="10" spans="3:19" ht="20.25">
      <c r="C10" s="105"/>
      <c r="D10" s="104"/>
      <c r="E10" s="104"/>
      <c r="F10" s="106"/>
      <c r="G10" s="107"/>
      <c r="H10" s="108" t="s">
        <v>1</v>
      </c>
      <c r="I10" s="229" t="s">
        <v>1</v>
      </c>
      <c r="J10" s="108" t="s">
        <v>1</v>
      </c>
      <c r="K10" s="109" t="s">
        <v>1</v>
      </c>
      <c r="L10" s="109" t="s">
        <v>1</v>
      </c>
      <c r="M10" s="110" t="s">
        <v>1</v>
      </c>
      <c r="N10" s="180"/>
      <c r="O10" s="174"/>
      <c r="P10" s="274" t="s">
        <v>1</v>
      </c>
      <c r="Q10" s="274" t="s">
        <v>1</v>
      </c>
      <c r="S10" s="110" t="s">
        <v>1</v>
      </c>
    </row>
    <row r="11" spans="3:19" ht="20.25">
      <c r="C11" s="105"/>
      <c r="D11" s="104"/>
      <c r="E11" s="104"/>
      <c r="F11" s="106"/>
      <c r="G11" s="107"/>
      <c r="H11" s="108" t="s">
        <v>167</v>
      </c>
      <c r="I11" s="410" t="s">
        <v>166</v>
      </c>
      <c r="J11" s="108" t="s">
        <v>139</v>
      </c>
      <c r="K11" s="108" t="s">
        <v>167</v>
      </c>
      <c r="L11" s="108" t="s">
        <v>166</v>
      </c>
      <c r="M11" s="108" t="s">
        <v>140</v>
      </c>
      <c r="N11" s="175"/>
      <c r="O11" s="175"/>
      <c r="P11" s="275" t="s">
        <v>134</v>
      </c>
      <c r="Q11" s="275" t="s">
        <v>139</v>
      </c>
      <c r="S11" s="108" t="s">
        <v>166</v>
      </c>
    </row>
    <row r="12" spans="3:19" ht="5.25" customHeight="1">
      <c r="C12" s="105"/>
      <c r="D12" s="104"/>
      <c r="E12" s="104"/>
      <c r="F12" s="106"/>
      <c r="G12" s="111"/>
      <c r="H12" s="111"/>
      <c r="I12" s="111"/>
      <c r="J12" s="112"/>
      <c r="K12" s="113"/>
      <c r="L12" s="113"/>
      <c r="M12" s="114"/>
      <c r="N12" s="176"/>
      <c r="O12" s="176"/>
      <c r="P12" s="113"/>
      <c r="Q12" s="113"/>
      <c r="S12" s="114"/>
    </row>
    <row r="13" spans="3:19" ht="20.25">
      <c r="C13" s="115"/>
      <c r="D13" s="116"/>
      <c r="E13" s="117"/>
      <c r="F13" s="118"/>
      <c r="G13" s="119"/>
      <c r="H13" s="120" t="s">
        <v>17</v>
      </c>
      <c r="I13" s="120" t="s">
        <v>17</v>
      </c>
      <c r="J13" s="120" t="s">
        <v>17</v>
      </c>
      <c r="K13" s="120" t="s">
        <v>17</v>
      </c>
      <c r="L13" s="120" t="s">
        <v>17</v>
      </c>
      <c r="M13" s="151" t="s">
        <v>122</v>
      </c>
      <c r="N13" s="177"/>
      <c r="O13" s="177"/>
      <c r="P13" s="276" t="s">
        <v>17</v>
      </c>
      <c r="Q13" s="276" t="s">
        <v>17</v>
      </c>
      <c r="S13" s="151" t="s">
        <v>103</v>
      </c>
    </row>
    <row r="14" spans="3:19" ht="20.25">
      <c r="C14" s="121"/>
      <c r="D14" s="122"/>
      <c r="E14" s="122"/>
      <c r="F14" s="122"/>
      <c r="G14" s="123"/>
      <c r="H14" s="107"/>
      <c r="I14" s="107"/>
      <c r="J14" s="124"/>
      <c r="K14" s="124"/>
      <c r="L14" s="124"/>
      <c r="M14" s="152"/>
      <c r="N14" s="178"/>
      <c r="O14" s="178"/>
      <c r="P14" s="277"/>
      <c r="Q14" s="277"/>
      <c r="S14" s="152"/>
    </row>
    <row r="15" spans="3:19" ht="20.25">
      <c r="C15" s="663" t="s">
        <v>120</v>
      </c>
      <c r="D15" s="660"/>
      <c r="E15" s="660"/>
      <c r="F15" s="661"/>
      <c r="G15" s="125" t="s">
        <v>125</v>
      </c>
      <c r="H15" s="262">
        <f>K15-Q15</f>
        <v>13220.300000000003</v>
      </c>
      <c r="I15" s="262">
        <f>+L15-P15</f>
        <v>12506.049999999996</v>
      </c>
      <c r="J15" s="152">
        <v>12759.44</v>
      </c>
      <c r="K15" s="152">
        <f>'[6]19 Revenue from Opr'!BM12</f>
        <v>38512.05</v>
      </c>
      <c r="L15" s="152">
        <f>'[6]19 Revenue from Opr'!BN12</f>
        <v>36270.34</v>
      </c>
      <c r="M15" s="152">
        <v>49348.43</v>
      </c>
      <c r="N15" s="101"/>
      <c r="O15" s="101"/>
      <c r="P15" s="277">
        <v>23764.29</v>
      </c>
      <c r="Q15" s="277">
        <v>25291.75</v>
      </c>
      <c r="S15" s="152">
        <v>36270.34</v>
      </c>
    </row>
    <row r="16" spans="3:19" ht="20.25">
      <c r="C16" s="663" t="s">
        <v>124</v>
      </c>
      <c r="D16" s="660"/>
      <c r="E16" s="660"/>
      <c r="F16" s="661"/>
      <c r="G16" s="125" t="s">
        <v>126</v>
      </c>
      <c r="H16" s="262">
        <f>K16-Q16</f>
        <v>87.23999999999998</v>
      </c>
      <c r="I16" s="262">
        <f>+L16-P16</f>
        <v>77.71999999999997</v>
      </c>
      <c r="J16" s="152">
        <v>107.94999999999999</v>
      </c>
      <c r="K16" s="247">
        <f>'[6]19 Revenue from Opr'!BM13</f>
        <v>320.78</v>
      </c>
      <c r="L16" s="247">
        <f>'[6]19 Revenue from Opr'!BN13</f>
        <v>379.58</v>
      </c>
      <c r="M16" s="247">
        <v>513.68</v>
      </c>
      <c r="N16" s="101"/>
      <c r="O16" s="101"/>
      <c r="P16" s="289">
        <v>301.86</v>
      </c>
      <c r="Q16" s="289">
        <v>233.54</v>
      </c>
      <c r="S16" s="247">
        <v>379.58</v>
      </c>
    </row>
    <row r="17" spans="3:19" ht="20.25">
      <c r="C17" s="663" t="s">
        <v>127</v>
      </c>
      <c r="D17" s="660"/>
      <c r="E17" s="660"/>
      <c r="F17" s="661"/>
      <c r="G17" s="125">
        <v>1</v>
      </c>
      <c r="H17" s="248">
        <f>+H15+H16</f>
        <v>13307.540000000003</v>
      </c>
      <c r="I17" s="249">
        <f>+I15+I16</f>
        <v>12583.769999999995</v>
      </c>
      <c r="J17" s="249">
        <v>12867.390000000001</v>
      </c>
      <c r="K17" s="152">
        <f>+K15+K16</f>
        <v>38832.83</v>
      </c>
      <c r="L17" s="152">
        <f>+L15+L16</f>
        <v>36649.92</v>
      </c>
      <c r="M17" s="152">
        <v>49862.11</v>
      </c>
      <c r="N17" s="101"/>
      <c r="O17" s="101"/>
      <c r="P17" s="290">
        <v>24066.15</v>
      </c>
      <c r="Q17" s="290">
        <v>25525.29</v>
      </c>
      <c r="S17" s="296">
        <v>36649.92</v>
      </c>
    </row>
    <row r="18" spans="3:19" ht="20.25">
      <c r="C18" s="126" t="s">
        <v>152</v>
      </c>
      <c r="D18" s="127"/>
      <c r="E18" s="122"/>
      <c r="F18" s="122"/>
      <c r="G18" s="125">
        <v>2</v>
      </c>
      <c r="H18" s="262">
        <f>K18-Q18</f>
        <v>652.96</v>
      </c>
      <c r="I18" s="262">
        <f>+L18-P18</f>
        <v>585.0300000000001</v>
      </c>
      <c r="J18" s="152">
        <v>629.8800000000001</v>
      </c>
      <c r="K18" s="152">
        <f>'[6]Statement of P&amp;L'!BO10</f>
        <v>1930.13</v>
      </c>
      <c r="L18" s="152">
        <f>'[6]Statement of P&amp;L'!BP10</f>
        <v>1483.68</v>
      </c>
      <c r="M18" s="152">
        <v>2173.786</v>
      </c>
      <c r="N18" s="101"/>
      <c r="O18" s="101"/>
      <c r="P18" s="290">
        <v>898.65</v>
      </c>
      <c r="Q18" s="290">
        <v>1277.17</v>
      </c>
      <c r="S18" s="296">
        <v>1483.68</v>
      </c>
    </row>
    <row r="19" spans="3:19" ht="20.25">
      <c r="C19" s="126" t="s">
        <v>116</v>
      </c>
      <c r="D19" s="171"/>
      <c r="E19" s="122"/>
      <c r="F19" s="122"/>
      <c r="G19" s="128">
        <v>3</v>
      </c>
      <c r="H19" s="250">
        <f>+H17+H18</f>
        <v>13960.500000000004</v>
      </c>
      <c r="I19" s="247">
        <f>+I17+I18</f>
        <v>13168.799999999996</v>
      </c>
      <c r="J19" s="247">
        <v>13497.27</v>
      </c>
      <c r="K19" s="247">
        <f>+K17+K18</f>
        <v>40762.96</v>
      </c>
      <c r="L19" s="247">
        <f>+L17+L18</f>
        <v>38133.6</v>
      </c>
      <c r="M19" s="247">
        <v>52035.896</v>
      </c>
      <c r="N19" s="101"/>
      <c r="O19" s="101"/>
      <c r="P19" s="291">
        <v>24964.800000000003</v>
      </c>
      <c r="Q19" s="291">
        <v>26802.46</v>
      </c>
      <c r="S19" s="414">
        <v>38133.6</v>
      </c>
    </row>
    <row r="20" spans="3:19" ht="20.25">
      <c r="C20" s="129"/>
      <c r="D20" s="130"/>
      <c r="E20" s="131"/>
      <c r="F20" s="132"/>
      <c r="G20" s="133"/>
      <c r="H20" s="263"/>
      <c r="I20" s="263"/>
      <c r="J20" s="251"/>
      <c r="K20" s="251"/>
      <c r="L20" s="251"/>
      <c r="M20" s="252"/>
      <c r="N20" s="101"/>
      <c r="O20" s="101"/>
      <c r="P20" s="292"/>
      <c r="Q20" s="292"/>
      <c r="S20" s="415"/>
    </row>
    <row r="21" spans="3:19" ht="20.25">
      <c r="C21" s="134" t="s">
        <v>16</v>
      </c>
      <c r="D21" s="135"/>
      <c r="E21" s="135"/>
      <c r="F21" s="135"/>
      <c r="G21" s="136"/>
      <c r="H21" s="264"/>
      <c r="I21" s="264"/>
      <c r="J21" s="124"/>
      <c r="K21" s="124"/>
      <c r="L21" s="124"/>
      <c r="M21" s="152"/>
      <c r="N21" s="101"/>
      <c r="O21" s="101"/>
      <c r="P21" s="290"/>
      <c r="Q21" s="290"/>
      <c r="S21" s="296"/>
    </row>
    <row r="22" spans="3:19" ht="20.25">
      <c r="C22" s="137" t="s">
        <v>2</v>
      </c>
      <c r="D22" s="658" t="s">
        <v>11</v>
      </c>
      <c r="E22" s="658"/>
      <c r="F22" s="659"/>
      <c r="G22" s="125"/>
      <c r="H22" s="262">
        <f aca="true" t="shared" si="0" ref="H22:H28">K22-Q22</f>
        <v>3401.0300000000007</v>
      </c>
      <c r="I22" s="262">
        <f aca="true" t="shared" si="1" ref="I22:I28">+L22-P22</f>
        <v>3468.8100000000013</v>
      </c>
      <c r="J22" s="253">
        <v>3461.4699999999993</v>
      </c>
      <c r="K22" s="152">
        <f>'[6]Statement of P&amp;L'!BO15</f>
        <v>9987.51</v>
      </c>
      <c r="L22" s="152">
        <f>'[6]Statement of P&amp;L'!BP15</f>
        <v>10002.04</v>
      </c>
      <c r="M22" s="152">
        <v>13403.005</v>
      </c>
      <c r="N22" s="101"/>
      <c r="O22" s="101"/>
      <c r="P22" s="290">
        <v>6533.23</v>
      </c>
      <c r="Q22" s="290">
        <v>6586.48</v>
      </c>
      <c r="S22" s="296">
        <v>10002.04</v>
      </c>
    </row>
    <row r="23" spans="3:19" ht="20.25">
      <c r="C23" s="138" t="s">
        <v>3</v>
      </c>
      <c r="D23" s="127" t="s">
        <v>63</v>
      </c>
      <c r="E23" s="122"/>
      <c r="F23" s="122"/>
      <c r="G23" s="125"/>
      <c r="H23" s="262">
        <f t="shared" si="0"/>
        <v>728.8800000000001</v>
      </c>
      <c r="I23" s="262">
        <f t="shared" si="1"/>
        <v>816</v>
      </c>
      <c r="J23" s="253">
        <v>720.7399999999998</v>
      </c>
      <c r="K23" s="152">
        <f>'[6]Statement of P&amp;L'!BO16</f>
        <v>3246.02</v>
      </c>
      <c r="L23" s="152">
        <f>'[6]Statement of P&amp;L'!BP16</f>
        <v>2894.69</v>
      </c>
      <c r="M23" s="152">
        <v>4220.51</v>
      </c>
      <c r="N23" s="101"/>
      <c r="O23" s="101"/>
      <c r="P23" s="290">
        <v>2078.69</v>
      </c>
      <c r="Q23" s="290">
        <v>2517.14</v>
      </c>
      <c r="S23" s="296">
        <v>2894.69</v>
      </c>
    </row>
    <row r="24" spans="3:19" ht="44.25" customHeight="1">
      <c r="C24" s="137" t="s">
        <v>4</v>
      </c>
      <c r="D24" s="660" t="s">
        <v>115</v>
      </c>
      <c r="E24" s="660"/>
      <c r="F24" s="661"/>
      <c r="G24" s="125"/>
      <c r="H24" s="262">
        <f t="shared" si="0"/>
        <v>557.41</v>
      </c>
      <c r="I24" s="143">
        <f t="shared" si="1"/>
        <v>187.59</v>
      </c>
      <c r="J24" s="143">
        <v>255.49</v>
      </c>
      <c r="K24" s="143">
        <f>'[6]Statement of P&amp;L'!BO17</f>
        <v>76.17</v>
      </c>
      <c r="L24" s="143">
        <f>'[6]Statement of P&amp;L'!BP17</f>
        <v>-43.46</v>
      </c>
      <c r="M24" s="143">
        <v>-203.19</v>
      </c>
      <c r="N24" s="101"/>
      <c r="O24" s="101"/>
      <c r="P24" s="290">
        <v>-231.05</v>
      </c>
      <c r="Q24" s="290">
        <v>-481.24</v>
      </c>
      <c r="S24" s="296">
        <v>-43.46</v>
      </c>
    </row>
    <row r="25" spans="3:19" ht="20.25">
      <c r="C25" s="138" t="s">
        <v>5</v>
      </c>
      <c r="D25" s="127" t="s">
        <v>12</v>
      </c>
      <c r="E25" s="122"/>
      <c r="F25" s="122"/>
      <c r="G25" s="125"/>
      <c r="H25" s="262">
        <f t="shared" si="0"/>
        <v>1085.21</v>
      </c>
      <c r="I25" s="262">
        <f t="shared" si="1"/>
        <v>1014.77</v>
      </c>
      <c r="J25" s="253">
        <v>1035.9500000000003</v>
      </c>
      <c r="K25" s="152">
        <f>'[6]Statement of P&amp;L'!BO19</f>
        <v>3200.03</v>
      </c>
      <c r="L25" s="152">
        <f>'[6]Statement of P&amp;L'!BP19</f>
        <v>3047.23</v>
      </c>
      <c r="M25" s="152">
        <v>4177.88</v>
      </c>
      <c r="N25" s="101"/>
      <c r="O25" s="101"/>
      <c r="P25" s="290">
        <v>2032.46</v>
      </c>
      <c r="Q25" s="290">
        <v>2114.82</v>
      </c>
      <c r="S25" s="296">
        <v>3047.23</v>
      </c>
    </row>
    <row r="26" spans="3:19" ht="20.25">
      <c r="C26" s="138" t="s">
        <v>6</v>
      </c>
      <c r="D26" s="127" t="s">
        <v>118</v>
      </c>
      <c r="E26" s="122"/>
      <c r="F26" s="122"/>
      <c r="G26" s="125"/>
      <c r="H26" s="262">
        <f t="shared" si="0"/>
        <v>11.43</v>
      </c>
      <c r="I26" s="262">
        <f t="shared" si="1"/>
        <v>5.699999999999999</v>
      </c>
      <c r="J26" s="253">
        <v>13.99</v>
      </c>
      <c r="K26" s="152">
        <f>'[6]Statement of P&amp;L'!BO20</f>
        <v>40</v>
      </c>
      <c r="L26" s="152">
        <f>'[6]Statement of P&amp;L'!BP20</f>
        <v>35.79</v>
      </c>
      <c r="M26" s="152">
        <v>45.42</v>
      </c>
      <c r="N26" s="101"/>
      <c r="O26" s="101"/>
      <c r="P26" s="290">
        <v>30.09</v>
      </c>
      <c r="Q26" s="290">
        <v>28.57</v>
      </c>
      <c r="S26" s="296">
        <v>35.79</v>
      </c>
    </row>
    <row r="27" spans="3:19" ht="22.5" customHeight="1">
      <c r="C27" s="138" t="s">
        <v>7</v>
      </c>
      <c r="D27" s="127" t="s">
        <v>119</v>
      </c>
      <c r="E27" s="122"/>
      <c r="F27" s="122"/>
      <c r="G27" s="125"/>
      <c r="H27" s="262">
        <f t="shared" si="0"/>
        <v>436.9000000000001</v>
      </c>
      <c r="I27" s="262">
        <f t="shared" si="1"/>
        <v>356.42999999999995</v>
      </c>
      <c r="J27" s="253">
        <v>415.84</v>
      </c>
      <c r="K27" s="152">
        <f>'[6]Statement of P&amp;L'!BO21</f>
        <v>1231.68</v>
      </c>
      <c r="L27" s="152">
        <f>'[6]Statement of P&amp;L'!BP21</f>
        <v>1025.83</v>
      </c>
      <c r="M27" s="152">
        <v>1396.61</v>
      </c>
      <c r="N27" s="101"/>
      <c r="O27" s="101"/>
      <c r="P27" s="290">
        <v>669.4</v>
      </c>
      <c r="Q27" s="290">
        <v>794.78</v>
      </c>
      <c r="S27" s="296">
        <v>1025.83</v>
      </c>
    </row>
    <row r="28" spans="3:19" ht="21" customHeight="1">
      <c r="C28" s="138" t="s">
        <v>74</v>
      </c>
      <c r="D28" s="127" t="s">
        <v>65</v>
      </c>
      <c r="E28" s="122"/>
      <c r="F28" s="122"/>
      <c r="G28" s="125"/>
      <c r="H28" s="262">
        <f t="shared" si="0"/>
        <v>2551.010000000001</v>
      </c>
      <c r="I28" s="262">
        <f t="shared" si="1"/>
        <v>2491.3140000000003</v>
      </c>
      <c r="J28" s="253">
        <v>2551.6799999999994</v>
      </c>
      <c r="K28" s="152">
        <f>SUM('[6]Statement of P&amp;L'!BO18,'[6]Statement of P&amp;L'!BO22)</f>
        <v>7559.290000000001</v>
      </c>
      <c r="L28" s="152">
        <f>SUM('[6]Statement of P&amp;L'!BP18,'[6]Statement of P&amp;L'!BP22)-0.006</f>
        <v>7175.304</v>
      </c>
      <c r="M28" s="152">
        <v>9857.54031883</v>
      </c>
      <c r="N28" s="101"/>
      <c r="O28" s="101"/>
      <c r="P28" s="290">
        <v>4683.99</v>
      </c>
      <c r="Q28" s="290">
        <v>5008.28</v>
      </c>
      <c r="S28" s="296">
        <v>7175.304</v>
      </c>
    </row>
    <row r="29" spans="3:19" ht="20.25">
      <c r="C29" s="139" t="s">
        <v>15</v>
      </c>
      <c r="D29" s="127"/>
      <c r="E29" s="122"/>
      <c r="F29" s="122"/>
      <c r="G29" s="125">
        <v>4</v>
      </c>
      <c r="H29" s="254">
        <f>SUM(H22:H28)</f>
        <v>8771.870000000003</v>
      </c>
      <c r="I29" s="254">
        <f>SUM(I22:I28)</f>
        <v>8340.614000000001</v>
      </c>
      <c r="J29" s="254">
        <v>8455.16</v>
      </c>
      <c r="K29" s="124">
        <f>SUM(K22:K28)</f>
        <v>25340.7</v>
      </c>
      <c r="L29" s="124">
        <f>SUM(L22:L28)</f>
        <v>24137.424000000003</v>
      </c>
      <c r="M29" s="247">
        <v>32897.77531883</v>
      </c>
      <c r="N29" s="101"/>
      <c r="O29" s="101"/>
      <c r="P29" s="290">
        <v>15796.810000000001</v>
      </c>
      <c r="Q29" s="290">
        <v>16568.829999999998</v>
      </c>
      <c r="S29" s="296">
        <v>24137.424000000003</v>
      </c>
    </row>
    <row r="30" spans="3:19" s="294" customFormat="1" ht="20.25">
      <c r="C30" s="163"/>
      <c r="D30" s="164"/>
      <c r="E30" s="165"/>
      <c r="F30" s="165"/>
      <c r="G30" s="166"/>
      <c r="H30" s="265"/>
      <c r="I30" s="255"/>
      <c r="J30" s="255"/>
      <c r="K30" s="255"/>
      <c r="L30" s="255"/>
      <c r="M30" s="252"/>
      <c r="N30" s="179"/>
      <c r="O30" s="179"/>
      <c r="P30" s="293"/>
      <c r="Q30" s="293"/>
      <c r="S30" s="415"/>
    </row>
    <row r="31" spans="3:19" s="294" customFormat="1" ht="20.25" hidden="1">
      <c r="C31" s="648" t="s">
        <v>130</v>
      </c>
      <c r="D31" s="649"/>
      <c r="E31" s="649"/>
      <c r="F31" s="650"/>
      <c r="G31" s="228"/>
      <c r="H31" s="254">
        <f>+H19-H29</f>
        <v>5188.630000000001</v>
      </c>
      <c r="I31" s="254">
        <f>+I19-I29</f>
        <v>4828.185999999994</v>
      </c>
      <c r="J31" s="254">
        <f>+J19-J29</f>
        <v>5042.110000000001</v>
      </c>
      <c r="K31" s="124">
        <f>+K19-K29</f>
        <v>15422.259999999998</v>
      </c>
      <c r="L31" s="124">
        <f>+L19-L29</f>
        <v>13996.175999999996</v>
      </c>
      <c r="M31" s="249">
        <v>19138.120681170003</v>
      </c>
      <c r="N31" s="179"/>
      <c r="O31" s="179"/>
      <c r="P31" s="290"/>
      <c r="Q31" s="290"/>
      <c r="S31" s="439"/>
    </row>
    <row r="32" spans="1:19" ht="20.25" hidden="1">
      <c r="A32" s="294"/>
      <c r="B32" s="294"/>
      <c r="C32" s="648" t="s">
        <v>176</v>
      </c>
      <c r="D32" s="649"/>
      <c r="E32" s="649"/>
      <c r="F32" s="650"/>
      <c r="G32" s="228"/>
      <c r="H32" s="269">
        <f>K32-J32</f>
        <v>-132.11</v>
      </c>
      <c r="I32" s="142">
        <v>0</v>
      </c>
      <c r="J32" s="142">
        <v>0</v>
      </c>
      <c r="K32" s="142">
        <f>+'[6]Statement of P&amp;L'!BO32</f>
        <v>-132.11</v>
      </c>
      <c r="L32" s="142">
        <v>0</v>
      </c>
      <c r="M32" s="143">
        <v>0</v>
      </c>
      <c r="N32" s="101"/>
      <c r="O32" s="101"/>
      <c r="P32" s="295"/>
      <c r="Q32" s="295"/>
      <c r="S32" s="296"/>
    </row>
    <row r="33" spans="3:19" ht="20.25">
      <c r="C33" s="648" t="s">
        <v>141</v>
      </c>
      <c r="D33" s="649"/>
      <c r="E33" s="649"/>
      <c r="F33" s="650"/>
      <c r="G33" s="123">
        <v>5</v>
      </c>
      <c r="H33" s="262">
        <f>+H19-H29</f>
        <v>5188.630000000001</v>
      </c>
      <c r="I33" s="262">
        <f>+I19-I29</f>
        <v>4828.185999999994</v>
      </c>
      <c r="J33" s="262">
        <v>5042.110000000001</v>
      </c>
      <c r="K33" s="262">
        <f>+K19-K29</f>
        <v>15422.259999999998</v>
      </c>
      <c r="L33" s="262">
        <f>+L19-L29</f>
        <v>13996.175999999996</v>
      </c>
      <c r="M33" s="262">
        <v>19138.120681170003</v>
      </c>
      <c r="N33" s="180"/>
      <c r="O33" s="180"/>
      <c r="P33" s="253">
        <v>9167.990000000002</v>
      </c>
      <c r="Q33" s="253">
        <v>10233.630000000001</v>
      </c>
      <c r="R33" s="398"/>
      <c r="S33" s="143">
        <v>13996.175999999996</v>
      </c>
    </row>
    <row r="34" spans="3:19" ht="20.25">
      <c r="C34" s="126" t="s">
        <v>165</v>
      </c>
      <c r="D34" s="127"/>
      <c r="E34" s="122"/>
      <c r="F34" s="122"/>
      <c r="G34" s="125">
        <v>6</v>
      </c>
      <c r="H34" s="262">
        <f>K34-J34</f>
        <v>2756.3900000000003</v>
      </c>
      <c r="I34" s="256">
        <f>+I35+I36</f>
        <v>1691.2400000000005</v>
      </c>
      <c r="J34" s="256">
        <v>868.3900000000001</v>
      </c>
      <c r="K34" s="257">
        <f>+K35+K36</f>
        <v>3624.78</v>
      </c>
      <c r="L34" s="257">
        <f>+L35+L36</f>
        <v>4764.780000000001</v>
      </c>
      <c r="M34" s="258">
        <v>6313.92</v>
      </c>
      <c r="N34" s="185"/>
      <c r="O34" s="185"/>
      <c r="P34" s="290">
        <v>3073.54</v>
      </c>
      <c r="Q34" s="290">
        <v>2623.4</v>
      </c>
      <c r="S34" s="296">
        <v>4764.780000000001</v>
      </c>
    </row>
    <row r="35" spans="3:19" ht="20.25">
      <c r="C35" s="137" t="s">
        <v>2</v>
      </c>
      <c r="D35" s="658" t="s">
        <v>104</v>
      </c>
      <c r="E35" s="658"/>
      <c r="F35" s="659"/>
      <c r="G35" s="125"/>
      <c r="H35" s="262">
        <f>K35-Q35</f>
        <v>1183.1800000000003</v>
      </c>
      <c r="I35" s="262">
        <f>+L35-P35</f>
        <v>1620.2500000000005</v>
      </c>
      <c r="J35" s="253">
        <v>1029.6799999999998</v>
      </c>
      <c r="K35" s="152">
        <f>'[6]Statement of P&amp;L'!BO35</f>
        <v>3893.26</v>
      </c>
      <c r="L35" s="152">
        <f>'[6]Statement of P&amp;L'!BP35</f>
        <v>4539.81</v>
      </c>
      <c r="M35" s="258">
        <v>6191.62</v>
      </c>
      <c r="N35" s="186"/>
      <c r="O35" s="101"/>
      <c r="P35" s="290">
        <v>2919.56</v>
      </c>
      <c r="Q35" s="290">
        <v>2710.08</v>
      </c>
      <c r="S35" s="416">
        <v>4539.81</v>
      </c>
    </row>
    <row r="36" spans="3:19" ht="25.5" customHeight="1">
      <c r="C36" s="137" t="s">
        <v>3</v>
      </c>
      <c r="D36" s="658" t="s">
        <v>105</v>
      </c>
      <c r="E36" s="658"/>
      <c r="F36" s="659"/>
      <c r="G36" s="125"/>
      <c r="H36" s="262">
        <f>K36-Q36</f>
        <v>-181.8</v>
      </c>
      <c r="I36" s="262">
        <f>+L36-P36</f>
        <v>70.99000000000001</v>
      </c>
      <c r="J36" s="253">
        <v>-161.29000000000002</v>
      </c>
      <c r="K36" s="152">
        <f>'[6]Statement of P&amp;L'!BO36</f>
        <v>-268.48</v>
      </c>
      <c r="L36" s="152">
        <f>'[6]Statement of P&amp;L'!BP36</f>
        <v>224.97</v>
      </c>
      <c r="M36" s="258">
        <v>122.30000000000001</v>
      </c>
      <c r="N36" s="186"/>
      <c r="O36" s="101"/>
      <c r="P36" s="290">
        <v>153.98</v>
      </c>
      <c r="Q36" s="290">
        <v>-86.68</v>
      </c>
      <c r="S36" s="416">
        <v>224.97</v>
      </c>
    </row>
    <row r="37" spans="3:19" ht="27.75" customHeight="1">
      <c r="C37" s="648" t="s">
        <v>142</v>
      </c>
      <c r="D37" s="649"/>
      <c r="E37" s="649"/>
      <c r="F37" s="650"/>
      <c r="G37" s="125">
        <v>7</v>
      </c>
      <c r="H37" s="254">
        <f>+H33-H34</f>
        <v>2432.2400000000007</v>
      </c>
      <c r="I37" s="254">
        <f>+I33-I34</f>
        <v>3136.9459999999935</v>
      </c>
      <c r="J37" s="254">
        <v>4173.72</v>
      </c>
      <c r="K37" s="254">
        <f>+K33-K34</f>
        <v>11797.479999999998</v>
      </c>
      <c r="L37" s="254">
        <f>+L33-L34</f>
        <v>9231.395999999995</v>
      </c>
      <c r="M37" s="253">
        <v>12824.200681170003</v>
      </c>
      <c r="N37" s="180"/>
      <c r="O37" s="180"/>
      <c r="P37" s="290">
        <v>6094.450000000002</v>
      </c>
      <c r="Q37" s="290">
        <v>7610.230000000001</v>
      </c>
      <c r="S37" s="416">
        <v>9231.395999999995</v>
      </c>
    </row>
    <row r="38" spans="3:19" ht="42" customHeight="1">
      <c r="C38" s="648" t="s">
        <v>143</v>
      </c>
      <c r="D38" s="649"/>
      <c r="E38" s="649"/>
      <c r="F38" s="650"/>
      <c r="G38" s="125">
        <v>8</v>
      </c>
      <c r="H38" s="262">
        <f>K38-Q38</f>
        <v>2.5300000000000002</v>
      </c>
      <c r="I38" s="262">
        <f>+L38-P38</f>
        <v>3.5700000000000003</v>
      </c>
      <c r="J38" s="254">
        <v>0.9700000000000006</v>
      </c>
      <c r="K38" s="124">
        <f>SUM('[6]Statement of P&amp;L'!BO28,'[6]Statement of P&amp;L'!BO29)</f>
        <v>7.960000000000001</v>
      </c>
      <c r="L38" s="124">
        <f>SUM('[6]Statement of P&amp;L'!BP28,'[6]Statement of P&amp;L'!BP29)</f>
        <v>7.86</v>
      </c>
      <c r="M38" s="152">
        <v>11.7</v>
      </c>
      <c r="N38" s="101"/>
      <c r="O38" s="101"/>
      <c r="P38" s="290">
        <v>4.29</v>
      </c>
      <c r="Q38" s="290">
        <v>5.430000000000001</v>
      </c>
      <c r="S38" s="296">
        <v>7.86</v>
      </c>
    </row>
    <row r="39" spans="3:19" ht="1.5" customHeight="1">
      <c r="C39" s="648"/>
      <c r="D39" s="649"/>
      <c r="E39" s="649"/>
      <c r="F39" s="650"/>
      <c r="G39" s="125"/>
      <c r="H39" s="262"/>
      <c r="I39" s="266"/>
      <c r="J39" s="254"/>
      <c r="K39" s="124"/>
      <c r="L39" s="124"/>
      <c r="M39" s="152"/>
      <c r="N39" s="101"/>
      <c r="O39" s="101"/>
      <c r="P39" s="290"/>
      <c r="Q39" s="290"/>
      <c r="S39" s="296"/>
    </row>
    <row r="40" spans="3:19" ht="51" customHeight="1">
      <c r="C40" s="651" t="s">
        <v>144</v>
      </c>
      <c r="D40" s="652"/>
      <c r="E40" s="652"/>
      <c r="F40" s="653"/>
      <c r="G40" s="125">
        <v>9</v>
      </c>
      <c r="H40" s="262">
        <f>K40-J40</f>
        <v>7630.749999999994</v>
      </c>
      <c r="I40" s="124">
        <f>+I37+I38</f>
        <v>3140.5159999999937</v>
      </c>
      <c r="J40" s="124">
        <v>4174.690000000003</v>
      </c>
      <c r="K40" s="124">
        <f>+K37+K38</f>
        <v>11805.439999999997</v>
      </c>
      <c r="L40" s="124">
        <f>+L37+L38</f>
        <v>9239.255999999996</v>
      </c>
      <c r="M40" s="152">
        <v>12835.900681170004</v>
      </c>
      <c r="N40" s="180"/>
      <c r="O40" s="180"/>
      <c r="P40" s="296">
        <v>6098.740000000002</v>
      </c>
      <c r="Q40" s="296">
        <v>7615.660000000002</v>
      </c>
      <c r="S40" s="296">
        <v>9239.255999999996</v>
      </c>
    </row>
    <row r="41" spans="3:19" ht="6.75" customHeight="1" hidden="1">
      <c r="C41" s="433"/>
      <c r="D41" s="434"/>
      <c r="E41" s="434"/>
      <c r="F41" s="435"/>
      <c r="G41" s="125"/>
      <c r="H41" s="262"/>
      <c r="I41" s="266"/>
      <c r="J41" s="254"/>
      <c r="K41" s="124"/>
      <c r="L41" s="124"/>
      <c r="M41" s="152"/>
      <c r="N41" s="101"/>
      <c r="O41" s="101"/>
      <c r="P41" s="290"/>
      <c r="Q41" s="290"/>
      <c r="S41" s="296"/>
    </row>
    <row r="42" spans="3:19" ht="20.25">
      <c r="C42" s="651" t="s">
        <v>114</v>
      </c>
      <c r="D42" s="652"/>
      <c r="E42" s="652"/>
      <c r="F42" s="653"/>
      <c r="G42" s="125">
        <v>10</v>
      </c>
      <c r="H42" s="270">
        <f>K42-J42</f>
        <v>-610.9800000000001</v>
      </c>
      <c r="I42" s="271">
        <f>SUM(I43:I46)</f>
        <v>325.06999999999994</v>
      </c>
      <c r="J42" s="271">
        <v>-52.17999999999998</v>
      </c>
      <c r="K42" s="271">
        <f>SUM(K43:K46)</f>
        <v>-663.1600000000001</v>
      </c>
      <c r="L42" s="271">
        <f>SUM(L43:L46)</f>
        <v>228.55999999999992</v>
      </c>
      <c r="M42" s="272">
        <v>326.39599999999996</v>
      </c>
      <c r="N42" s="180"/>
      <c r="O42" s="180"/>
      <c r="P42" s="290">
        <v>-96.51</v>
      </c>
      <c r="Q42" s="290">
        <v>-295.13</v>
      </c>
      <c r="S42" s="296">
        <v>228.55999999999992</v>
      </c>
    </row>
    <row r="43" spans="3:19" ht="20.25">
      <c r="C43" s="167" t="s">
        <v>106</v>
      </c>
      <c r="D43" s="652" t="s">
        <v>107</v>
      </c>
      <c r="E43" s="652"/>
      <c r="F43" s="653"/>
      <c r="G43" s="125"/>
      <c r="H43" s="262">
        <f>K43-Q43</f>
        <v>-393.7800000000001</v>
      </c>
      <c r="I43" s="271">
        <f>+L43-P43</f>
        <v>420.39</v>
      </c>
      <c r="J43" s="272">
        <v>-43.20999999999998</v>
      </c>
      <c r="K43" s="272">
        <f>SUM('[6]Statement of P&amp;L'!BO45:BO50)</f>
        <v>-673.2800000000001</v>
      </c>
      <c r="L43" s="272">
        <f>SUM('[6]Statement of P&amp;L'!BP45:BP50)</f>
        <v>329.53999999999996</v>
      </c>
      <c r="M43" s="272">
        <v>383.03999999999996</v>
      </c>
      <c r="N43" s="101"/>
      <c r="O43" s="101"/>
      <c r="P43" s="290">
        <v>-90.85000000000001</v>
      </c>
      <c r="Q43" s="290">
        <v>-279.5</v>
      </c>
      <c r="S43" s="296">
        <v>329.53999999999996</v>
      </c>
    </row>
    <row r="44" spans="3:19" ht="47.25" customHeight="1">
      <c r="C44" s="205" t="s">
        <v>108</v>
      </c>
      <c r="D44" s="652" t="s">
        <v>109</v>
      </c>
      <c r="E44" s="652"/>
      <c r="F44" s="653"/>
      <c r="G44" s="125"/>
      <c r="H44" s="262">
        <f>K44-Q44</f>
        <v>0.4300000000000006</v>
      </c>
      <c r="I44" s="271">
        <f>+L44-P44</f>
        <v>13.21</v>
      </c>
      <c r="J44" s="272">
        <v>2.5799999999999996</v>
      </c>
      <c r="K44" s="272">
        <f>-'[6]Statement of P&amp;L'!BO52</f>
        <v>5.24</v>
      </c>
      <c r="L44" s="272">
        <f>-'[6]Statement of P&amp;L'!BP52</f>
        <v>4.15</v>
      </c>
      <c r="M44" s="272">
        <v>3.0359999999999996</v>
      </c>
      <c r="N44" s="101"/>
      <c r="O44" s="101"/>
      <c r="P44" s="290">
        <v>-9.06</v>
      </c>
      <c r="Q44" s="290">
        <v>4.81</v>
      </c>
      <c r="S44" s="296">
        <v>4.15</v>
      </c>
    </row>
    <row r="45" spans="3:19" ht="20.25">
      <c r="C45" s="167" t="s">
        <v>112</v>
      </c>
      <c r="D45" s="652" t="s">
        <v>110</v>
      </c>
      <c r="E45" s="652"/>
      <c r="F45" s="653"/>
      <c r="G45" s="125"/>
      <c r="H45" s="262">
        <f>K45-Q45</f>
        <v>25.869999999999997</v>
      </c>
      <c r="I45" s="271">
        <f>+L45-P45</f>
        <v>-95.42000000000002</v>
      </c>
      <c r="J45" s="272">
        <v>-16.279999999999998</v>
      </c>
      <c r="K45" s="272">
        <f>SUM('[6]Statement of P&amp;L'!BO55:BO60)</f>
        <v>2.49</v>
      </c>
      <c r="L45" s="272">
        <f>SUM('[6]Statement of P&amp;L'!BP55:BP60)</f>
        <v>-110.36000000000001</v>
      </c>
      <c r="M45" s="272">
        <v>-59.379999999999995</v>
      </c>
      <c r="N45" s="101"/>
      <c r="O45" s="101"/>
      <c r="P45" s="290">
        <v>-14.939999999999998</v>
      </c>
      <c r="Q45" s="290">
        <v>-23.38</v>
      </c>
      <c r="S45" s="296">
        <v>-110.36000000000001</v>
      </c>
    </row>
    <row r="46" spans="3:19" ht="50.25" customHeight="1">
      <c r="C46" s="205" t="s">
        <v>108</v>
      </c>
      <c r="D46" s="652" t="s">
        <v>111</v>
      </c>
      <c r="E46" s="652"/>
      <c r="F46" s="653"/>
      <c r="G46" s="125"/>
      <c r="H46" s="262">
        <f>K46-Q46</f>
        <v>-0.5499999999999998</v>
      </c>
      <c r="I46" s="262">
        <f>+L46-P46</f>
        <v>-13.11</v>
      </c>
      <c r="J46" s="272">
        <v>4.73</v>
      </c>
      <c r="K46" s="272">
        <f>-'[6]Statement of P&amp;L'!BO61</f>
        <v>2.39</v>
      </c>
      <c r="L46" s="272">
        <f>-'[6]Statement of P&amp;L'!BP61</f>
        <v>5.23</v>
      </c>
      <c r="M46" s="272">
        <v>-0.3</v>
      </c>
      <c r="N46" s="101"/>
      <c r="O46" s="101"/>
      <c r="P46" s="290">
        <v>18.34</v>
      </c>
      <c r="Q46" s="290">
        <v>2.94</v>
      </c>
      <c r="S46" s="296">
        <v>5.23</v>
      </c>
    </row>
    <row r="47" spans="3:19" ht="24.75" customHeight="1">
      <c r="C47" s="648" t="s">
        <v>131</v>
      </c>
      <c r="D47" s="649"/>
      <c r="E47" s="649"/>
      <c r="F47" s="650"/>
      <c r="G47" s="125">
        <v>11</v>
      </c>
      <c r="H47" s="254">
        <f>+H40+H42</f>
        <v>7019.769999999993</v>
      </c>
      <c r="I47" s="254">
        <f>+I40+I42</f>
        <v>3465.585999999994</v>
      </c>
      <c r="J47" s="254">
        <v>4122.510000000003</v>
      </c>
      <c r="K47" s="254">
        <f>+K40+K42</f>
        <v>11142.279999999997</v>
      </c>
      <c r="L47" s="254">
        <f>+L40+L42</f>
        <v>9467.815999999995</v>
      </c>
      <c r="M47" s="253">
        <v>13162.296681170004</v>
      </c>
      <c r="N47" s="180"/>
      <c r="O47" s="180"/>
      <c r="P47" s="290">
        <v>6002.230000000001</v>
      </c>
      <c r="Q47" s="290">
        <v>7320.530000000002</v>
      </c>
      <c r="S47" s="296">
        <v>9467.815999999995</v>
      </c>
    </row>
    <row r="48" spans="3:19" ht="30" customHeight="1">
      <c r="C48" s="648" t="s">
        <v>149</v>
      </c>
      <c r="D48" s="649"/>
      <c r="E48" s="649"/>
      <c r="F48" s="650"/>
      <c r="G48" s="204"/>
      <c r="H48" s="267"/>
      <c r="I48" s="267"/>
      <c r="J48" s="259"/>
      <c r="K48" s="259"/>
      <c r="L48" s="259"/>
      <c r="M48" s="253"/>
      <c r="N48" s="101"/>
      <c r="O48" s="101"/>
      <c r="P48" s="290"/>
      <c r="Q48" s="290"/>
      <c r="S48" s="296"/>
    </row>
    <row r="49" spans="3:19" ht="20.25">
      <c r="C49" s="651" t="s">
        <v>113</v>
      </c>
      <c r="D49" s="652"/>
      <c r="E49" s="652"/>
      <c r="F49" s="653"/>
      <c r="G49" s="204"/>
      <c r="H49" s="262">
        <f>K49-Q49</f>
        <v>3982.8099999999995</v>
      </c>
      <c r="I49" s="262">
        <f>+L49-P49-0.005</f>
        <v>3078.6649999999972</v>
      </c>
      <c r="J49" s="254">
        <v>4119.16</v>
      </c>
      <c r="K49" s="254">
        <f>'[6]Statement of P&amp;L'!BO69</f>
        <v>11456.98</v>
      </c>
      <c r="L49" s="254">
        <f>'[6]Statement of P&amp;L'!BP69</f>
        <v>9057.22</v>
      </c>
      <c r="M49" s="253">
        <v>12592.330000000004</v>
      </c>
      <c r="N49" s="101"/>
      <c r="O49" s="101"/>
      <c r="P49" s="290">
        <v>5978.550000000002</v>
      </c>
      <c r="Q49" s="290">
        <v>7474.17</v>
      </c>
      <c r="S49" s="296">
        <v>9057.22</v>
      </c>
    </row>
    <row r="50" spans="3:19" ht="20.25">
      <c r="C50" s="651" t="s">
        <v>157</v>
      </c>
      <c r="D50" s="652"/>
      <c r="E50" s="652"/>
      <c r="F50" s="653"/>
      <c r="G50" s="204"/>
      <c r="H50" s="262">
        <f>K50-Q50</f>
        <v>74.85500000000002</v>
      </c>
      <c r="I50" s="262">
        <f>+L50-P50</f>
        <v>61.849999999999994</v>
      </c>
      <c r="J50" s="254">
        <v>55.52499999999999</v>
      </c>
      <c r="K50" s="254">
        <f>'[6]Statement of P&amp;L'!BO70</f>
        <v>216.34</v>
      </c>
      <c r="L50" s="254">
        <f>'[6]Statement of P&amp;L'!BP70</f>
        <v>182.04</v>
      </c>
      <c r="M50" s="253">
        <v>243.57</v>
      </c>
      <c r="N50" s="101"/>
      <c r="O50" s="101"/>
      <c r="P50" s="290">
        <v>120.19</v>
      </c>
      <c r="Q50" s="290">
        <v>141.48499999999999</v>
      </c>
      <c r="S50" s="296">
        <v>182.04</v>
      </c>
    </row>
    <row r="51" spans="3:19" ht="5.25" customHeight="1">
      <c r="C51" s="433"/>
      <c r="D51" s="434"/>
      <c r="E51" s="434"/>
      <c r="F51" s="435"/>
      <c r="G51" s="204"/>
      <c r="H51" s="267"/>
      <c r="I51" s="267"/>
      <c r="J51" s="254"/>
      <c r="K51" s="254"/>
      <c r="L51" s="254"/>
      <c r="M51" s="253"/>
      <c r="N51" s="101"/>
      <c r="O51" s="101"/>
      <c r="P51" s="290"/>
      <c r="Q51" s="290"/>
      <c r="S51" s="296"/>
    </row>
    <row r="52" spans="3:19" ht="45.75" customHeight="1">
      <c r="C52" s="651" t="s">
        <v>150</v>
      </c>
      <c r="D52" s="652"/>
      <c r="E52" s="652"/>
      <c r="F52" s="653"/>
      <c r="G52" s="204"/>
      <c r="H52" s="267"/>
      <c r="I52" s="267"/>
      <c r="J52" s="254"/>
      <c r="K52" s="254"/>
      <c r="L52" s="254"/>
      <c r="M52" s="253"/>
      <c r="N52" s="101"/>
      <c r="O52" s="101"/>
      <c r="P52" s="290"/>
      <c r="Q52" s="290"/>
      <c r="S52" s="296"/>
    </row>
    <row r="53" spans="3:19" ht="22.5" customHeight="1">
      <c r="C53" s="651" t="s">
        <v>113</v>
      </c>
      <c r="D53" s="652"/>
      <c r="E53" s="652"/>
      <c r="F53" s="653"/>
      <c r="G53" s="204"/>
      <c r="H53" s="262">
        <f>K53-Q53</f>
        <v>3614.7800000000007</v>
      </c>
      <c r="I53" s="262">
        <f>+L53-P53-0.005</f>
        <v>3403.7249999999985</v>
      </c>
      <c r="J53" s="254">
        <v>4067.2699999999995</v>
      </c>
      <c r="K53" s="254">
        <f>'[6]Statement of P&amp;L'!BO74</f>
        <v>10794.11</v>
      </c>
      <c r="L53" s="254">
        <f>'[6]Statement of P&amp;L'!BP74</f>
        <v>9286.99</v>
      </c>
      <c r="M53" s="253">
        <v>12919.280000000002</v>
      </c>
      <c r="N53" s="101"/>
      <c r="O53" s="101"/>
      <c r="P53" s="290">
        <v>5883.260000000001</v>
      </c>
      <c r="Q53" s="290">
        <v>7179.33</v>
      </c>
      <c r="S53" s="296">
        <v>9286.99</v>
      </c>
    </row>
    <row r="54" spans="3:19" ht="22.5" customHeight="1">
      <c r="C54" s="651" t="s">
        <v>157</v>
      </c>
      <c r="D54" s="652"/>
      <c r="E54" s="652"/>
      <c r="F54" s="653"/>
      <c r="G54" s="204"/>
      <c r="H54" s="262">
        <f>K54-Q54</f>
        <v>74.85500000000002</v>
      </c>
      <c r="I54" s="262">
        <f>+L54-P54</f>
        <v>61.860000000000014</v>
      </c>
      <c r="J54" s="254">
        <v>55.235</v>
      </c>
      <c r="K54" s="254">
        <f>'[6]Statement of P&amp;L'!BO75</f>
        <v>216.05</v>
      </c>
      <c r="L54" s="254">
        <f>'[6]Statement of P&amp;L'!BP75</f>
        <v>180.83</v>
      </c>
      <c r="M54" s="253">
        <v>243.016</v>
      </c>
      <c r="N54" s="101"/>
      <c r="O54" s="101"/>
      <c r="P54" s="291">
        <v>118.97</v>
      </c>
      <c r="Q54" s="291">
        <v>141.195</v>
      </c>
      <c r="S54" s="296">
        <v>180.83</v>
      </c>
    </row>
    <row r="55" spans="3:19" ht="10.5" customHeight="1">
      <c r="C55" s="433"/>
      <c r="D55" s="434"/>
      <c r="E55" s="434"/>
      <c r="F55" s="435"/>
      <c r="G55" s="125"/>
      <c r="H55" s="266"/>
      <c r="I55" s="266"/>
      <c r="J55" s="254"/>
      <c r="K55" s="254"/>
      <c r="L55" s="254"/>
      <c r="M55" s="253"/>
      <c r="N55" s="101"/>
      <c r="O55" s="101"/>
      <c r="S55" s="296"/>
    </row>
    <row r="56" spans="3:19" ht="20.25">
      <c r="C56" s="126" t="s">
        <v>8</v>
      </c>
      <c r="D56" s="127"/>
      <c r="E56" s="122"/>
      <c r="F56" s="140"/>
      <c r="G56" s="125">
        <v>12</v>
      </c>
      <c r="H56" s="253">
        <f>+K56</f>
        <v>3777.709999999998</v>
      </c>
      <c r="I56" s="262">
        <f>+L56</f>
        <v>3637.010000000003</v>
      </c>
      <c r="J56" s="253">
        <v>1228.65</v>
      </c>
      <c r="K56" s="253">
        <f>+'[7]SEBI PL'!H44</f>
        <v>3777.709999999998</v>
      </c>
      <c r="L56" s="253">
        <f>+'[7]SEBI PL'!I44</f>
        <v>3637.010000000003</v>
      </c>
      <c r="M56" s="253">
        <v>1225.86</v>
      </c>
      <c r="N56" s="101"/>
      <c r="O56" s="101"/>
      <c r="P56" s="101">
        <v>1224.19</v>
      </c>
      <c r="Q56" s="285">
        <v>1228.65</v>
      </c>
      <c r="S56" s="296">
        <v>1224.69</v>
      </c>
    </row>
    <row r="57" spans="3:19" ht="20.25">
      <c r="C57" s="141" t="s">
        <v>155</v>
      </c>
      <c r="D57" s="122"/>
      <c r="E57" s="122"/>
      <c r="F57" s="140"/>
      <c r="G57" s="125"/>
      <c r="H57" s="266"/>
      <c r="I57" s="266"/>
      <c r="J57" s="254"/>
      <c r="K57" s="254"/>
      <c r="L57" s="254"/>
      <c r="M57" s="253"/>
      <c r="N57" s="181"/>
      <c r="O57" s="181"/>
      <c r="P57" s="181"/>
      <c r="S57" s="296"/>
    </row>
    <row r="58" spans="3:19" ht="20.25">
      <c r="C58" s="654" t="s">
        <v>133</v>
      </c>
      <c r="D58" s="655"/>
      <c r="E58" s="655"/>
      <c r="F58" s="656"/>
      <c r="G58" s="144">
        <v>13</v>
      </c>
      <c r="H58" s="268"/>
      <c r="I58" s="268"/>
      <c r="J58" s="260"/>
      <c r="K58" s="260"/>
      <c r="L58" s="260"/>
      <c r="M58" s="261">
        <v>57915.005</v>
      </c>
      <c r="N58" s="187"/>
      <c r="O58" s="187"/>
      <c r="P58" s="187"/>
      <c r="S58" s="417"/>
    </row>
    <row r="59" spans="3:19" ht="20.25">
      <c r="C59" s="145" t="s">
        <v>156</v>
      </c>
      <c r="D59" s="99"/>
      <c r="E59" s="99"/>
      <c r="F59" s="146"/>
      <c r="G59" s="125">
        <v>14</v>
      </c>
      <c r="H59" s="230"/>
      <c r="I59" s="230"/>
      <c r="J59" s="142"/>
      <c r="K59" s="142"/>
      <c r="L59" s="142"/>
      <c r="M59" s="143"/>
      <c r="N59" s="101"/>
      <c r="O59" s="101"/>
      <c r="P59" s="101"/>
      <c r="S59" s="261"/>
    </row>
    <row r="60" spans="3:19" ht="20.25">
      <c r="C60" s="147" t="s">
        <v>13</v>
      </c>
      <c r="D60" s="99" t="s">
        <v>162</v>
      </c>
      <c r="E60" s="99"/>
      <c r="F60" s="146"/>
      <c r="G60" s="125"/>
      <c r="H60" s="407">
        <v>3.35</v>
      </c>
      <c r="I60" s="407">
        <v>2.46</v>
      </c>
      <c r="J60" s="143">
        <v>3.35</v>
      </c>
      <c r="K60" s="412"/>
      <c r="L60" s="412"/>
      <c r="M60" s="143">
        <v>10.3</v>
      </c>
      <c r="N60" s="101"/>
      <c r="O60" s="101"/>
      <c r="P60" s="101"/>
      <c r="S60" s="296"/>
    </row>
    <row r="61" spans="3:19" ht="20.25">
      <c r="C61" s="148" t="s">
        <v>14</v>
      </c>
      <c r="D61" s="149" t="s">
        <v>163</v>
      </c>
      <c r="E61" s="149"/>
      <c r="F61" s="150"/>
      <c r="G61" s="128"/>
      <c r="H61" s="408">
        <v>3.34</v>
      </c>
      <c r="I61" s="408">
        <v>2.44</v>
      </c>
      <c r="J61" s="231">
        <v>3.34</v>
      </c>
      <c r="K61" s="413"/>
      <c r="L61" s="413"/>
      <c r="M61" s="231">
        <v>10.24</v>
      </c>
      <c r="N61" s="101"/>
      <c r="O61" s="101"/>
      <c r="P61" s="101"/>
      <c r="S61" s="418"/>
    </row>
    <row r="62" spans="2:19" ht="5.25" customHeight="1">
      <c r="B62" s="287"/>
      <c r="C62" s="298"/>
      <c r="D62" s="298"/>
      <c r="E62" s="298"/>
      <c r="F62" s="298"/>
      <c r="G62" s="298"/>
      <c r="H62" s="298"/>
      <c r="I62" s="298"/>
      <c r="J62" s="298"/>
      <c r="K62" s="298"/>
      <c r="L62" s="298"/>
      <c r="M62" s="298"/>
      <c r="N62" s="299"/>
      <c r="O62" s="299"/>
      <c r="P62" s="299"/>
      <c r="Q62" s="287"/>
      <c r="S62" s="419"/>
    </row>
    <row r="63" spans="2:17" ht="4.5" customHeight="1">
      <c r="B63" s="287"/>
      <c r="C63" s="217"/>
      <c r="D63" s="210"/>
      <c r="E63" s="210"/>
      <c r="F63" s="210"/>
      <c r="G63" s="211"/>
      <c r="H63" s="211"/>
      <c r="I63" s="211"/>
      <c r="J63" s="212"/>
      <c r="K63" s="212"/>
      <c r="L63" s="212"/>
      <c r="M63" s="216"/>
      <c r="N63" s="100"/>
      <c r="O63" s="101"/>
      <c r="P63" s="101"/>
      <c r="Q63" s="287"/>
    </row>
    <row r="64" spans="3:17" s="281" customFormat="1" ht="16.5" customHeight="1">
      <c r="C64" s="218" t="s">
        <v>10</v>
      </c>
      <c r="D64" s="213"/>
      <c r="E64" s="214"/>
      <c r="F64" s="214"/>
      <c r="G64" s="215"/>
      <c r="H64" s="215"/>
      <c r="I64" s="215"/>
      <c r="J64" s="216"/>
      <c r="K64" s="216"/>
      <c r="L64" s="216"/>
      <c r="M64" s="214"/>
      <c r="N64" s="102"/>
      <c r="O64" s="103"/>
      <c r="P64" s="103"/>
      <c r="Q64" s="104"/>
    </row>
    <row r="65" spans="3:17" ht="40.5" customHeight="1">
      <c r="C65" s="227">
        <v>1</v>
      </c>
      <c r="D65" s="666" t="s">
        <v>171</v>
      </c>
      <c r="E65" s="666"/>
      <c r="F65" s="666"/>
      <c r="G65" s="666"/>
      <c r="H65" s="666"/>
      <c r="I65" s="666"/>
      <c r="J65" s="666"/>
      <c r="K65" s="666"/>
      <c r="L65" s="666"/>
      <c r="M65" s="666"/>
      <c r="N65" s="153"/>
      <c r="O65" s="153"/>
      <c r="P65" s="154"/>
      <c r="Q65" s="287"/>
    </row>
    <row r="66" spans="3:17" ht="4.5" customHeight="1">
      <c r="C66" s="227"/>
      <c r="D66" s="436"/>
      <c r="E66" s="436"/>
      <c r="F66" s="436"/>
      <c r="G66" s="436"/>
      <c r="H66" s="436"/>
      <c r="I66" s="436"/>
      <c r="J66" s="436"/>
      <c r="K66" s="436"/>
      <c r="L66" s="436"/>
      <c r="M66" s="436"/>
      <c r="N66" s="153"/>
      <c r="O66" s="153"/>
      <c r="P66" s="154"/>
      <c r="Q66" s="287"/>
    </row>
    <row r="67" spans="3:17" ht="41.25" customHeight="1">
      <c r="C67" s="227">
        <v>2</v>
      </c>
      <c r="D67" s="667" t="s">
        <v>148</v>
      </c>
      <c r="E67" s="667"/>
      <c r="F67" s="667"/>
      <c r="G67" s="667"/>
      <c r="H67" s="667"/>
      <c r="I67" s="667"/>
      <c r="J67" s="667"/>
      <c r="K67" s="667"/>
      <c r="L67" s="667"/>
      <c r="M67" s="667"/>
      <c r="N67" s="153"/>
      <c r="O67" s="153"/>
      <c r="P67" s="154"/>
      <c r="Q67" s="287"/>
    </row>
    <row r="68" spans="3:17" ht="0.75" customHeight="1">
      <c r="C68" s="227"/>
      <c r="D68" s="159"/>
      <c r="E68" s="159"/>
      <c r="F68" s="159"/>
      <c r="G68" s="159"/>
      <c r="H68" s="159"/>
      <c r="I68" s="159"/>
      <c r="J68" s="159"/>
      <c r="K68" s="159"/>
      <c r="L68" s="159"/>
      <c r="M68" s="159"/>
      <c r="N68" s="153"/>
      <c r="O68" s="153"/>
      <c r="P68" s="154"/>
      <c r="Q68" s="287"/>
    </row>
    <row r="69" spans="3:16" ht="45" customHeight="1" hidden="1">
      <c r="C69" s="227">
        <v>3</v>
      </c>
      <c r="D69" s="668" t="s">
        <v>153</v>
      </c>
      <c r="E69" s="668"/>
      <c r="F69" s="668"/>
      <c r="G69" s="668"/>
      <c r="H69" s="668"/>
      <c r="I69" s="668"/>
      <c r="J69" s="668"/>
      <c r="K69" s="668"/>
      <c r="L69" s="668"/>
      <c r="M69" s="668"/>
      <c r="N69" s="153"/>
      <c r="O69" s="153"/>
      <c r="P69" s="153"/>
    </row>
    <row r="70" spans="3:16" ht="4.5" customHeight="1" hidden="1">
      <c r="C70" s="227"/>
      <c r="D70" s="436"/>
      <c r="E70" s="436"/>
      <c r="F70" s="436"/>
      <c r="G70" s="436"/>
      <c r="H70" s="436"/>
      <c r="I70" s="436"/>
      <c r="J70" s="436"/>
      <c r="K70" s="436"/>
      <c r="L70" s="436"/>
      <c r="M70" s="436"/>
      <c r="N70" s="153"/>
      <c r="O70" s="153"/>
      <c r="P70" s="153"/>
    </row>
    <row r="71" spans="3:16" ht="4.5" customHeight="1">
      <c r="C71" s="227"/>
      <c r="D71" s="436"/>
      <c r="E71" s="436"/>
      <c r="F71" s="436"/>
      <c r="G71" s="436"/>
      <c r="H71" s="436"/>
      <c r="I71" s="436"/>
      <c r="J71" s="436"/>
      <c r="K71" s="436"/>
      <c r="L71" s="436"/>
      <c r="M71" s="436"/>
      <c r="N71" s="154"/>
      <c r="O71" s="154"/>
      <c r="P71" s="154"/>
    </row>
    <row r="72" spans="3:16" ht="60.75" customHeight="1">
      <c r="C72" s="227">
        <v>3</v>
      </c>
      <c r="D72" s="666" t="s">
        <v>172</v>
      </c>
      <c r="E72" s="666"/>
      <c r="F72" s="666"/>
      <c r="G72" s="666"/>
      <c r="H72" s="666"/>
      <c r="I72" s="666"/>
      <c r="J72" s="666"/>
      <c r="K72" s="666"/>
      <c r="L72" s="666"/>
      <c r="M72" s="666"/>
      <c r="N72" s="154"/>
      <c r="O72" s="154"/>
      <c r="P72" s="154"/>
    </row>
    <row r="73" spans="3:16" ht="3" customHeight="1">
      <c r="C73" s="227"/>
      <c r="D73" s="436"/>
      <c r="E73" s="436"/>
      <c r="F73" s="436"/>
      <c r="G73" s="436"/>
      <c r="H73" s="436"/>
      <c r="I73" s="436"/>
      <c r="J73" s="436"/>
      <c r="K73" s="436"/>
      <c r="L73" s="436"/>
      <c r="M73" s="436"/>
      <c r="N73" s="154"/>
      <c r="O73" s="154"/>
      <c r="P73" s="154"/>
    </row>
    <row r="74" spans="3:16" ht="3" customHeight="1">
      <c r="C74" s="227"/>
      <c r="D74" s="436"/>
      <c r="E74" s="436"/>
      <c r="F74" s="436"/>
      <c r="G74" s="436"/>
      <c r="H74" s="436"/>
      <c r="I74" s="436"/>
      <c r="J74" s="436"/>
      <c r="K74" s="436"/>
      <c r="L74" s="436"/>
      <c r="M74" s="436"/>
      <c r="N74" s="154"/>
      <c r="O74" s="154"/>
      <c r="P74" s="154"/>
    </row>
    <row r="75" spans="3:16" ht="123.75" customHeight="1">
      <c r="C75" s="227">
        <v>4</v>
      </c>
      <c r="D75" s="666" t="s">
        <v>173</v>
      </c>
      <c r="E75" s="666"/>
      <c r="F75" s="666"/>
      <c r="G75" s="666"/>
      <c r="H75" s="666"/>
      <c r="I75" s="666"/>
      <c r="J75" s="666"/>
      <c r="K75" s="666"/>
      <c r="L75" s="666"/>
      <c r="M75" s="666"/>
      <c r="N75" s="154"/>
      <c r="O75" s="154"/>
      <c r="P75" s="154"/>
    </row>
    <row r="76" spans="3:16" ht="3" customHeight="1">
      <c r="C76" s="227"/>
      <c r="D76" s="436"/>
      <c r="E76" s="436"/>
      <c r="F76" s="436"/>
      <c r="G76" s="436"/>
      <c r="H76" s="436"/>
      <c r="I76" s="436"/>
      <c r="J76" s="436"/>
      <c r="K76" s="436"/>
      <c r="L76" s="436"/>
      <c r="M76" s="436"/>
      <c r="N76" s="154"/>
      <c r="O76" s="154"/>
      <c r="P76" s="154"/>
    </row>
    <row r="77" spans="3:16" ht="21" customHeight="1">
      <c r="C77" s="227">
        <v>5</v>
      </c>
      <c r="D77" s="666" t="s">
        <v>100</v>
      </c>
      <c r="E77" s="666"/>
      <c r="F77" s="666"/>
      <c r="G77" s="666"/>
      <c r="H77" s="666"/>
      <c r="I77" s="666"/>
      <c r="J77" s="666"/>
      <c r="K77" s="666"/>
      <c r="L77" s="666"/>
      <c r="M77" s="666"/>
      <c r="N77" s="154"/>
      <c r="O77" s="154"/>
      <c r="P77" s="154"/>
    </row>
    <row r="78" spans="3:16" ht="6" customHeight="1">
      <c r="C78" s="227"/>
      <c r="D78" s="436"/>
      <c r="E78" s="436"/>
      <c r="F78" s="436"/>
      <c r="G78" s="436"/>
      <c r="H78" s="436"/>
      <c r="I78" s="436"/>
      <c r="J78" s="436"/>
      <c r="K78" s="436"/>
      <c r="L78" s="436"/>
      <c r="M78" s="436"/>
      <c r="N78" s="154"/>
      <c r="O78" s="154"/>
      <c r="P78" s="154"/>
    </row>
    <row r="79" spans="3:16" ht="24" customHeight="1">
      <c r="C79" s="227">
        <v>6</v>
      </c>
      <c r="D79" s="664" t="s">
        <v>164</v>
      </c>
      <c r="E79" s="664"/>
      <c r="F79" s="664"/>
      <c r="G79" s="664"/>
      <c r="H79" s="664"/>
      <c r="I79" s="664"/>
      <c r="J79" s="664"/>
      <c r="K79" s="664"/>
      <c r="L79" s="664"/>
      <c r="M79" s="664"/>
      <c r="N79" s="154"/>
      <c r="O79" s="154"/>
      <c r="P79" s="154"/>
    </row>
    <row r="80" spans="3:16" ht="4.5" customHeight="1">
      <c r="C80" s="227"/>
      <c r="D80" s="436"/>
      <c r="E80" s="436"/>
      <c r="F80" s="436"/>
      <c r="G80" s="436"/>
      <c r="H80" s="436"/>
      <c r="I80" s="436"/>
      <c r="J80" s="436"/>
      <c r="K80" s="436"/>
      <c r="L80" s="436"/>
      <c r="M80" s="436"/>
      <c r="N80" s="154"/>
      <c r="O80" s="154"/>
      <c r="P80" s="154"/>
    </row>
    <row r="81" spans="3:16" ht="20.25">
      <c r="C81" s="665" t="s">
        <v>20</v>
      </c>
      <c r="D81" s="665"/>
      <c r="E81" s="665"/>
      <c r="F81" s="665"/>
      <c r="G81" s="665"/>
      <c r="H81" s="665"/>
      <c r="I81" s="665"/>
      <c r="J81" s="665"/>
      <c r="K81" s="665"/>
      <c r="L81" s="665"/>
      <c r="M81" s="436"/>
      <c r="N81" s="96"/>
      <c r="O81" s="437"/>
      <c r="P81" s="437"/>
    </row>
    <row r="82" spans="3:16" ht="3.75" customHeight="1">
      <c r="C82" s="666"/>
      <c r="D82" s="666"/>
      <c r="E82" s="666"/>
      <c r="F82" s="666"/>
      <c r="G82" s="666"/>
      <c r="H82" s="666"/>
      <c r="I82" s="666"/>
      <c r="J82" s="666"/>
      <c r="K82" s="666"/>
      <c r="L82" s="666"/>
      <c r="M82" s="436"/>
      <c r="N82" s="96"/>
      <c r="O82" s="437"/>
      <c r="P82" s="437"/>
    </row>
    <row r="83" spans="3:16" ht="78" customHeight="1">
      <c r="C83" s="666" t="s">
        <v>174</v>
      </c>
      <c r="D83" s="666"/>
      <c r="E83" s="666"/>
      <c r="F83" s="666"/>
      <c r="G83" s="666"/>
      <c r="H83" s="666"/>
      <c r="I83" s="666"/>
      <c r="J83" s="666"/>
      <c r="K83" s="666"/>
      <c r="L83" s="666"/>
      <c r="M83" s="666"/>
      <c r="N83" s="153"/>
      <c r="O83" s="153"/>
      <c r="P83" s="153"/>
    </row>
    <row r="84" spans="3:16" ht="20.25">
      <c r="C84" s="97"/>
      <c r="D84" s="436"/>
      <c r="E84" s="436"/>
      <c r="F84" s="436"/>
      <c r="G84" s="436"/>
      <c r="H84" s="436"/>
      <c r="I84" s="436"/>
      <c r="J84" s="96"/>
      <c r="K84" s="96"/>
      <c r="L84" s="96"/>
      <c r="M84" s="96"/>
      <c r="N84" s="96"/>
      <c r="O84" s="437"/>
      <c r="P84" s="437"/>
    </row>
    <row r="85" spans="3:16" ht="20.25">
      <c r="C85" s="97"/>
      <c r="D85" s="154"/>
      <c r="E85" s="154"/>
      <c r="F85" s="154"/>
      <c r="G85" s="154"/>
      <c r="H85" s="154"/>
      <c r="I85" s="154"/>
      <c r="J85" s="154"/>
      <c r="K85" s="154"/>
      <c r="L85" s="154"/>
      <c r="M85" s="154"/>
      <c r="N85" s="154"/>
      <c r="O85" s="154"/>
      <c r="P85" s="154"/>
    </row>
    <row r="86" spans="3:16" ht="20.25">
      <c r="C86" s="97"/>
      <c r="D86" s="436"/>
      <c r="E86" s="436"/>
      <c r="F86" s="436"/>
      <c r="G86" s="436"/>
      <c r="H86" s="436"/>
      <c r="I86" s="436"/>
      <c r="J86" s="96"/>
      <c r="K86" s="96"/>
      <c r="L86" s="96"/>
      <c r="M86" s="96"/>
      <c r="N86" s="96"/>
      <c r="O86" s="437"/>
      <c r="P86" s="437"/>
    </row>
    <row r="87" spans="3:16" ht="20.25">
      <c r="C87" s="97"/>
      <c r="D87" s="154"/>
      <c r="E87" s="154"/>
      <c r="F87" s="154"/>
      <c r="G87" s="154"/>
      <c r="H87" s="154"/>
      <c r="I87" s="154"/>
      <c r="J87" s="154"/>
      <c r="K87" s="154"/>
      <c r="L87" s="154"/>
      <c r="M87" s="154"/>
      <c r="N87" s="154"/>
      <c r="O87" s="154"/>
      <c r="P87" s="154"/>
    </row>
    <row r="88" spans="3:16" ht="20.25">
      <c r="C88" s="97"/>
      <c r="D88" s="436"/>
      <c r="E88" s="436"/>
      <c r="F88" s="436"/>
      <c r="G88" s="436"/>
      <c r="H88" s="436"/>
      <c r="I88" s="436"/>
      <c r="J88" s="436"/>
      <c r="K88" s="436"/>
      <c r="L88" s="436"/>
      <c r="M88" s="436"/>
      <c r="N88" s="436"/>
      <c r="O88" s="436"/>
      <c r="P88" s="436"/>
    </row>
    <row r="89" spans="3:16" ht="20.25">
      <c r="C89" s="97"/>
      <c r="D89" s="154"/>
      <c r="E89" s="154"/>
      <c r="F89" s="154"/>
      <c r="G89" s="154"/>
      <c r="H89" s="154"/>
      <c r="I89" s="154"/>
      <c r="J89" s="154"/>
      <c r="K89" s="154"/>
      <c r="L89" s="154"/>
      <c r="M89" s="154"/>
      <c r="N89" s="154"/>
      <c r="O89" s="154"/>
      <c r="P89" s="154"/>
    </row>
    <row r="90" spans="3:16" ht="20.25">
      <c r="C90" s="97"/>
      <c r="D90" s="436"/>
      <c r="E90" s="436"/>
      <c r="F90" s="436"/>
      <c r="G90" s="436"/>
      <c r="H90" s="436"/>
      <c r="I90" s="436"/>
      <c r="J90" s="96"/>
      <c r="K90" s="96"/>
      <c r="L90" s="96"/>
      <c r="M90" s="96"/>
      <c r="N90" s="96"/>
      <c r="O90" s="437"/>
      <c r="P90" s="437"/>
    </row>
    <row r="91" spans="3:16" ht="20.25">
      <c r="C91" s="97"/>
      <c r="D91" s="154"/>
      <c r="E91" s="154"/>
      <c r="F91" s="154"/>
      <c r="G91" s="154"/>
      <c r="H91" s="154"/>
      <c r="I91" s="154"/>
      <c r="J91" s="154"/>
      <c r="K91" s="154"/>
      <c r="L91" s="154"/>
      <c r="M91" s="154"/>
      <c r="N91" s="154"/>
      <c r="O91" s="154"/>
      <c r="P91" s="154"/>
    </row>
    <row r="92" spans="3:16" ht="20.25">
      <c r="C92" s="97"/>
      <c r="D92" s="436"/>
      <c r="E92" s="436"/>
      <c r="F92" s="436"/>
      <c r="G92" s="436"/>
      <c r="H92" s="436"/>
      <c r="I92" s="436"/>
      <c r="J92" s="436"/>
      <c r="K92" s="436"/>
      <c r="L92" s="436"/>
      <c r="M92" s="436"/>
      <c r="N92" s="436"/>
      <c r="O92" s="436"/>
      <c r="P92" s="436"/>
    </row>
    <row r="93" spans="3:16" ht="20.25">
      <c r="C93" s="97"/>
      <c r="D93" s="154"/>
      <c r="E93" s="154"/>
      <c r="F93" s="154"/>
      <c r="G93" s="154"/>
      <c r="H93" s="154"/>
      <c r="I93" s="154"/>
      <c r="J93" s="154"/>
      <c r="K93" s="154"/>
      <c r="L93" s="154"/>
      <c r="M93" s="154"/>
      <c r="N93" s="154"/>
      <c r="O93" s="154"/>
      <c r="P93" s="154"/>
    </row>
    <row r="94" spans="3:16" ht="20.25">
      <c r="C94" s="97"/>
      <c r="D94" s="436"/>
      <c r="E94" s="436"/>
      <c r="F94" s="436"/>
      <c r="G94" s="436"/>
      <c r="H94" s="436"/>
      <c r="I94" s="436"/>
      <c r="J94" s="436"/>
      <c r="K94" s="436"/>
      <c r="L94" s="436"/>
      <c r="M94" s="436"/>
      <c r="N94" s="436"/>
      <c r="O94" s="436"/>
      <c r="P94" s="436"/>
    </row>
    <row r="95" spans="3:16" ht="20.25">
      <c r="C95" s="300"/>
      <c r="D95" s="436"/>
      <c r="E95" s="436"/>
      <c r="F95" s="436"/>
      <c r="G95" s="436"/>
      <c r="H95" s="436"/>
      <c r="I95" s="436"/>
      <c r="J95" s="96"/>
      <c r="K95" s="96"/>
      <c r="L95" s="96"/>
      <c r="M95" s="437"/>
      <c r="N95" s="437"/>
      <c r="O95" s="437"/>
      <c r="P95" s="437"/>
    </row>
    <row r="96" spans="3:16" ht="20.25">
      <c r="C96" s="155"/>
      <c r="D96" s="155"/>
      <c r="E96" s="155"/>
      <c r="F96" s="155"/>
      <c r="G96" s="155"/>
      <c r="H96" s="155"/>
      <c r="I96" s="155"/>
      <c r="J96" s="155"/>
      <c r="K96" s="155"/>
      <c r="L96" s="155"/>
      <c r="M96" s="155"/>
      <c r="N96" s="155"/>
      <c r="O96" s="98"/>
      <c r="P96" s="98"/>
    </row>
    <row r="97" spans="3:16" ht="20.25">
      <c r="C97" s="154"/>
      <c r="D97" s="154"/>
      <c r="E97" s="154"/>
      <c r="F97" s="154"/>
      <c r="G97" s="154"/>
      <c r="H97" s="154"/>
      <c r="I97" s="154"/>
      <c r="J97" s="154"/>
      <c r="K97" s="154"/>
      <c r="L97" s="154"/>
      <c r="M97" s="154"/>
      <c r="N97" s="154"/>
      <c r="O97" s="98"/>
      <c r="P97" s="98"/>
    </row>
    <row r="98" spans="3:16" ht="20.25">
      <c r="C98" s="153"/>
      <c r="D98" s="153"/>
      <c r="E98" s="153"/>
      <c r="F98" s="153"/>
      <c r="G98" s="153"/>
      <c r="H98" s="153"/>
      <c r="I98" s="153"/>
      <c r="J98" s="153"/>
      <c r="K98" s="153"/>
      <c r="L98" s="153"/>
      <c r="M98" s="153"/>
      <c r="N98" s="153"/>
      <c r="O98" s="153"/>
      <c r="P98" s="153"/>
    </row>
    <row r="99" spans="4:16" ht="20.25">
      <c r="D99" s="301"/>
      <c r="E99" s="301"/>
      <c r="F99" s="301"/>
      <c r="G99" s="301"/>
      <c r="H99" s="301"/>
      <c r="I99" s="301"/>
      <c r="J99" s="302"/>
      <c r="K99" s="302"/>
      <c r="L99" s="302"/>
      <c r="M99" s="303"/>
      <c r="N99" s="303"/>
      <c r="O99" s="303"/>
      <c r="P99" s="303"/>
    </row>
    <row r="100" spans="3:16" ht="20.25">
      <c r="C100" s="304"/>
      <c r="D100" s="304"/>
      <c r="E100" s="304"/>
      <c r="F100" s="304"/>
      <c r="G100" s="304"/>
      <c r="H100" s="304"/>
      <c r="I100" s="304"/>
      <c r="J100" s="304"/>
      <c r="K100" s="304"/>
      <c r="L100" s="304"/>
      <c r="M100" s="304"/>
      <c r="N100" s="304"/>
      <c r="O100" s="304"/>
      <c r="P100" s="304"/>
    </row>
    <row r="101" spans="3:16" ht="20.25">
      <c r="C101" s="304"/>
      <c r="D101" s="304"/>
      <c r="E101" s="304"/>
      <c r="F101" s="304"/>
      <c r="G101" s="304"/>
      <c r="H101" s="304"/>
      <c r="I101" s="304"/>
      <c r="J101" s="304"/>
      <c r="K101" s="304"/>
      <c r="L101" s="304"/>
      <c r="M101" s="304"/>
      <c r="N101" s="304"/>
      <c r="O101" s="304"/>
      <c r="P101" s="304"/>
    </row>
    <row r="102" spans="3:16" ht="20.25">
      <c r="C102" s="304"/>
      <c r="D102" s="304"/>
      <c r="E102" s="304"/>
      <c r="F102" s="304"/>
      <c r="G102" s="304"/>
      <c r="H102" s="304"/>
      <c r="I102" s="304"/>
      <c r="J102" s="304"/>
      <c r="K102" s="304"/>
      <c r="L102" s="304"/>
      <c r="M102" s="304"/>
      <c r="N102" s="304"/>
      <c r="O102" s="304"/>
      <c r="P102" s="304"/>
    </row>
    <row r="103" spans="10:16" ht="20.25">
      <c r="J103" s="305"/>
      <c r="K103" s="305"/>
      <c r="L103" s="305"/>
      <c r="M103" s="305"/>
      <c r="N103" s="305"/>
      <c r="O103" s="305"/>
      <c r="P103" s="305"/>
    </row>
    <row r="106" spans="10:14" ht="20.25">
      <c r="J106" s="306"/>
      <c r="K106" s="306"/>
      <c r="L106" s="306"/>
      <c r="M106" s="306"/>
      <c r="N106" s="306"/>
    </row>
    <row r="107" spans="10:14" ht="20.25">
      <c r="J107" s="306"/>
      <c r="K107" s="306"/>
      <c r="L107" s="306"/>
      <c r="M107" s="306"/>
      <c r="N107" s="306"/>
    </row>
  </sheetData>
  <sheetProtection/>
  <mergeCells count="40">
    <mergeCell ref="C17:F17"/>
    <mergeCell ref="C6:M6"/>
    <mergeCell ref="O6:P6"/>
    <mergeCell ref="O7:P7"/>
    <mergeCell ref="C15:F15"/>
    <mergeCell ref="C16:F16"/>
    <mergeCell ref="C42:F42"/>
    <mergeCell ref="D22:F22"/>
    <mergeCell ref="D24:F24"/>
    <mergeCell ref="C31:F31"/>
    <mergeCell ref="C32:F32"/>
    <mergeCell ref="C33:F33"/>
    <mergeCell ref="D35:F35"/>
    <mergeCell ref="D36:F36"/>
    <mergeCell ref="C37:F37"/>
    <mergeCell ref="C38:F38"/>
    <mergeCell ref="C39:F39"/>
    <mergeCell ref="C40:F40"/>
    <mergeCell ref="C58:F58"/>
    <mergeCell ref="D43:F43"/>
    <mergeCell ref="D44:F44"/>
    <mergeCell ref="D45:F45"/>
    <mergeCell ref="D46:F46"/>
    <mergeCell ref="C47:F47"/>
    <mergeCell ref="C48:F48"/>
    <mergeCell ref="C49:F49"/>
    <mergeCell ref="C50:F50"/>
    <mergeCell ref="C52:F52"/>
    <mergeCell ref="C53:F53"/>
    <mergeCell ref="C54:F54"/>
    <mergeCell ref="D79:M79"/>
    <mergeCell ref="C81:L81"/>
    <mergeCell ref="C82:L82"/>
    <mergeCell ref="C83:M83"/>
    <mergeCell ref="D65:M65"/>
    <mergeCell ref="D67:M67"/>
    <mergeCell ref="D69:M69"/>
    <mergeCell ref="D72:M72"/>
    <mergeCell ref="D75:M75"/>
    <mergeCell ref="D77:M77"/>
  </mergeCells>
  <printOptions horizontalCentered="1"/>
  <pageMargins left="0" right="0" top="0.3937007874015748" bottom="0.2362204724409449" header="0.31496062992125984" footer="0.31496062992125984"/>
  <pageSetup fitToHeight="1" fitToWidth="1" horizontalDpi="300" verticalDpi="300" orientation="portrait" paperSize="9" scale="46" r:id="rId2"/>
  <drawing r:id="rId1"/>
</worksheet>
</file>

<file path=xl/worksheets/sheet3.xml><?xml version="1.0" encoding="utf-8"?>
<worksheet xmlns="http://schemas.openxmlformats.org/spreadsheetml/2006/main" xmlns:r="http://schemas.openxmlformats.org/officeDocument/2006/relationships">
  <dimension ref="B1:T29"/>
  <sheetViews>
    <sheetView showGridLines="0" zoomScale="70" zoomScaleNormal="70" zoomScaleSheetLayoutView="70" zoomScalePageLayoutView="0" workbookViewId="0" topLeftCell="A1">
      <selection activeCell="K10" sqref="K10"/>
    </sheetView>
  </sheetViews>
  <sheetFormatPr defaultColWidth="9.140625" defaultRowHeight="12.75"/>
  <cols>
    <col min="1" max="1" width="1.57421875" style="285" customWidth="1"/>
    <col min="2" max="2" width="2.00390625" style="285" customWidth="1"/>
    <col min="3" max="3" width="7.7109375" style="285" customWidth="1"/>
    <col min="4" max="4" width="34.8515625" style="287" customWidth="1"/>
    <col min="5" max="5" width="6.28125" style="285" customWidth="1"/>
    <col min="6" max="6" width="42.57421875" style="285" customWidth="1"/>
    <col min="7" max="7" width="5.8515625" style="285" bestFit="1" customWidth="1"/>
    <col min="8" max="8" width="21.7109375" style="285" customWidth="1"/>
    <col min="9" max="9" width="24.140625" style="285" customWidth="1"/>
    <col min="10" max="10" width="22.57421875" style="297" customWidth="1"/>
    <col min="11" max="11" width="22.140625" style="297" customWidth="1"/>
    <col min="12" max="12" width="25.00390625" style="297" hidden="1" customWidth="1"/>
    <col min="13" max="13" width="23.8515625" style="297" customWidth="1"/>
    <col min="14" max="14" width="0.9921875" style="297" customWidth="1"/>
    <col min="15" max="15" width="3.00390625" style="514" customWidth="1"/>
    <col min="16" max="16" width="2.28125" style="514" customWidth="1"/>
    <col min="17" max="17" width="17.57421875" style="285" hidden="1" customWidth="1"/>
    <col min="18" max="18" width="3.00390625" style="285" hidden="1" customWidth="1"/>
    <col min="19" max="19" width="16.57421875" style="285" hidden="1" customWidth="1"/>
    <col min="20" max="20" width="9.140625" style="285" customWidth="1"/>
    <col min="21" max="21" width="15.28125" style="285" bestFit="1" customWidth="1"/>
    <col min="22" max="22" width="9.140625" style="285" customWidth="1"/>
    <col min="23" max="23" width="15.140625" style="285" customWidth="1"/>
    <col min="24" max="24" width="8.421875" style="285" customWidth="1"/>
    <col min="25" max="16384" width="9.140625" style="285" customWidth="1"/>
  </cols>
  <sheetData>
    <row r="1" spans="3:16" ht="20.25">
      <c r="C1" s="281"/>
      <c r="D1" s="282"/>
      <c r="E1" s="281"/>
      <c r="F1" s="281"/>
      <c r="G1" s="283"/>
      <c r="H1" s="283"/>
      <c r="I1" s="283"/>
      <c r="J1" s="284"/>
      <c r="K1" s="284"/>
      <c r="L1" s="284"/>
      <c r="M1" s="284"/>
      <c r="N1" s="284"/>
      <c r="O1" s="504"/>
      <c r="P1" s="504"/>
    </row>
    <row r="2" spans="2:19" ht="5.25" customHeight="1">
      <c r="B2" s="287"/>
      <c r="C2" s="298"/>
      <c r="D2" s="298"/>
      <c r="E2" s="298"/>
      <c r="F2" s="298"/>
      <c r="G2" s="298"/>
      <c r="H2" s="298"/>
      <c r="I2" s="298"/>
      <c r="J2" s="298"/>
      <c r="K2" s="298"/>
      <c r="L2" s="298"/>
      <c r="M2" s="298"/>
      <c r="N2" s="299"/>
      <c r="O2" s="299"/>
      <c r="P2" s="299"/>
      <c r="Q2" s="287"/>
      <c r="S2" s="419"/>
    </row>
    <row r="3" spans="2:17" ht="42" customHeight="1">
      <c r="B3" s="287"/>
      <c r="C3" s="624"/>
      <c r="D3" s="624"/>
      <c r="E3" s="624"/>
      <c r="F3" s="624"/>
      <c r="G3" s="624"/>
      <c r="H3" s="624"/>
      <c r="I3" s="624"/>
      <c r="J3" s="624"/>
      <c r="K3" s="624"/>
      <c r="L3" s="624"/>
      <c r="M3" s="624"/>
      <c r="N3" s="100"/>
      <c r="O3" s="101"/>
      <c r="P3" s="101"/>
      <c r="Q3" s="287"/>
    </row>
    <row r="4" spans="3:17" s="281" customFormat="1" ht="16.5" customHeight="1">
      <c r="C4" s="218" t="s">
        <v>10</v>
      </c>
      <c r="D4" s="213"/>
      <c r="E4" s="214"/>
      <c r="F4" s="214"/>
      <c r="G4" s="215"/>
      <c r="H4" s="215"/>
      <c r="I4" s="215"/>
      <c r="J4" s="216"/>
      <c r="K4" s="216"/>
      <c r="L4" s="216"/>
      <c r="M4" s="214"/>
      <c r="N4" s="102"/>
      <c r="O4" s="515"/>
      <c r="P4" s="515"/>
      <c r="Q4" s="104"/>
    </row>
    <row r="5" spans="3:17" s="281" customFormat="1" ht="16.5" customHeight="1">
      <c r="C5" s="218"/>
      <c r="D5" s="213"/>
      <c r="E5" s="214"/>
      <c r="F5" s="214"/>
      <c r="G5" s="215"/>
      <c r="H5" s="215"/>
      <c r="I5" s="215"/>
      <c r="J5" s="216"/>
      <c r="K5" s="216"/>
      <c r="L5" s="216"/>
      <c r="M5" s="214"/>
      <c r="N5" s="102"/>
      <c r="O5" s="515"/>
      <c r="P5" s="515"/>
      <c r="Q5" s="104"/>
    </row>
    <row r="6" spans="3:17" ht="40.5" customHeight="1">
      <c r="C6" s="227">
        <v>1</v>
      </c>
      <c r="D6" s="666" t="s">
        <v>349</v>
      </c>
      <c r="E6" s="666"/>
      <c r="F6" s="666"/>
      <c r="G6" s="666"/>
      <c r="H6" s="666"/>
      <c r="I6" s="666"/>
      <c r="J6" s="666"/>
      <c r="K6" s="666"/>
      <c r="L6" s="666"/>
      <c r="M6" s="666"/>
      <c r="N6" s="153"/>
      <c r="O6" s="154"/>
      <c r="P6" s="154"/>
      <c r="Q6" s="287"/>
    </row>
    <row r="7" spans="3:17" ht="12" customHeight="1">
      <c r="C7" s="227"/>
      <c r="D7" s="527"/>
      <c r="E7" s="527"/>
      <c r="F7" s="527"/>
      <c r="G7" s="527"/>
      <c r="H7" s="527"/>
      <c r="I7" s="527"/>
      <c r="J7" s="527"/>
      <c r="K7" s="527"/>
      <c r="L7" s="527"/>
      <c r="M7" s="527"/>
      <c r="N7" s="153"/>
      <c r="O7" s="154"/>
      <c r="P7" s="154"/>
      <c r="Q7" s="287"/>
    </row>
    <row r="8" spans="3:17" ht="47.25" customHeight="1">
      <c r="C8" s="227">
        <v>2</v>
      </c>
      <c r="D8" s="667" t="s">
        <v>148</v>
      </c>
      <c r="E8" s="667"/>
      <c r="F8" s="667"/>
      <c r="G8" s="667"/>
      <c r="H8" s="667"/>
      <c r="I8" s="667"/>
      <c r="J8" s="667"/>
      <c r="K8" s="667"/>
      <c r="L8" s="667"/>
      <c r="M8" s="667"/>
      <c r="N8" s="153"/>
      <c r="O8" s="154"/>
      <c r="P8" s="154"/>
      <c r="Q8" s="287"/>
    </row>
    <row r="9" spans="3:17" ht="0.75" customHeight="1">
      <c r="C9" s="227"/>
      <c r="D9" s="159"/>
      <c r="E9" s="159"/>
      <c r="F9" s="159"/>
      <c r="G9" s="159"/>
      <c r="H9" s="159"/>
      <c r="I9" s="159"/>
      <c r="J9" s="159"/>
      <c r="K9" s="159"/>
      <c r="L9" s="159"/>
      <c r="M9" s="159"/>
      <c r="N9" s="153"/>
      <c r="O9" s="154"/>
      <c r="P9" s="154"/>
      <c r="Q9" s="287"/>
    </row>
    <row r="10" spans="3:16" ht="4.5" customHeight="1">
      <c r="C10" s="227"/>
      <c r="D10" s="527"/>
      <c r="E10" s="527"/>
      <c r="F10" s="527"/>
      <c r="G10" s="527"/>
      <c r="H10" s="527"/>
      <c r="I10" s="527"/>
      <c r="J10" s="527"/>
      <c r="K10" s="527"/>
      <c r="L10" s="527"/>
      <c r="M10" s="527"/>
      <c r="N10" s="153"/>
      <c r="O10" s="154"/>
      <c r="P10" s="154"/>
    </row>
    <row r="11" spans="3:16" ht="1.5" customHeight="1">
      <c r="C11" s="227"/>
      <c r="D11" s="527"/>
      <c r="E11" s="527"/>
      <c r="F11" s="527"/>
      <c r="G11" s="527"/>
      <c r="H11" s="527"/>
      <c r="I11" s="527"/>
      <c r="J11" s="527"/>
      <c r="K11" s="527"/>
      <c r="L11" s="527"/>
      <c r="M11" s="527"/>
      <c r="N11" s="154"/>
      <c r="O11" s="154"/>
      <c r="P11" s="154"/>
    </row>
    <row r="12" spans="3:16" ht="47.25" customHeight="1">
      <c r="C12" s="227">
        <v>3</v>
      </c>
      <c r="D12" s="666" t="s">
        <v>324</v>
      </c>
      <c r="E12" s="666"/>
      <c r="F12" s="666"/>
      <c r="G12" s="666"/>
      <c r="H12" s="666"/>
      <c r="I12" s="666"/>
      <c r="J12" s="666"/>
      <c r="K12" s="666"/>
      <c r="L12" s="666"/>
      <c r="M12" s="666"/>
      <c r="N12" s="154"/>
      <c r="O12" s="154"/>
      <c r="P12" s="154"/>
    </row>
    <row r="13" spans="3:16" ht="18.75" customHeight="1">
      <c r="C13" s="227"/>
      <c r="D13" s="527"/>
      <c r="E13" s="527"/>
      <c r="F13" s="527"/>
      <c r="G13" s="527"/>
      <c r="H13" s="527"/>
      <c r="I13" s="527"/>
      <c r="J13" s="527"/>
      <c r="K13" s="527"/>
      <c r="L13" s="527"/>
      <c r="M13" s="527"/>
      <c r="N13" s="154"/>
      <c r="O13" s="154"/>
      <c r="P13" s="154"/>
    </row>
    <row r="14" spans="3:16" ht="126" customHeight="1">
      <c r="C14" s="227">
        <v>4</v>
      </c>
      <c r="D14" s="666" t="s">
        <v>351</v>
      </c>
      <c r="E14" s="666"/>
      <c r="F14" s="666"/>
      <c r="G14" s="666"/>
      <c r="H14" s="666"/>
      <c r="I14" s="666"/>
      <c r="J14" s="666"/>
      <c r="K14" s="666"/>
      <c r="L14" s="666"/>
      <c r="M14" s="666"/>
      <c r="N14" s="154"/>
      <c r="O14" s="154"/>
      <c r="P14" s="154"/>
    </row>
    <row r="15" spans="3:16" ht="8.25" customHeight="1">
      <c r="C15" s="227"/>
      <c r="D15" s="527"/>
      <c r="E15" s="527"/>
      <c r="F15" s="527"/>
      <c r="G15" s="527"/>
      <c r="H15" s="527"/>
      <c r="I15" s="527"/>
      <c r="J15" s="527"/>
      <c r="K15" s="527"/>
      <c r="L15" s="527"/>
      <c r="M15" s="527"/>
      <c r="N15" s="154"/>
      <c r="O15" s="154"/>
      <c r="P15" s="154"/>
    </row>
    <row r="16" spans="3:19" ht="7.5" customHeight="1">
      <c r="C16" s="227"/>
      <c r="D16" s="527"/>
      <c r="E16" s="527"/>
      <c r="F16" s="527"/>
      <c r="G16" s="527"/>
      <c r="H16" s="527"/>
      <c r="I16" s="527"/>
      <c r="J16" s="527"/>
      <c r="K16" s="527"/>
      <c r="L16" s="527"/>
      <c r="M16" s="527"/>
      <c r="N16" s="154"/>
      <c r="O16" s="154"/>
      <c r="P16" s="154"/>
      <c r="S16" s="441"/>
    </row>
    <row r="17" spans="3:20" ht="170.25" customHeight="1">
      <c r="C17" s="227">
        <v>5</v>
      </c>
      <c r="D17" s="667" t="s">
        <v>343</v>
      </c>
      <c r="E17" s="667"/>
      <c r="F17" s="667"/>
      <c r="G17" s="667"/>
      <c r="H17" s="667"/>
      <c r="I17" s="667"/>
      <c r="J17" s="667"/>
      <c r="K17" s="667"/>
      <c r="L17" s="667"/>
      <c r="M17" s="667"/>
      <c r="N17" s="154"/>
      <c r="O17" s="154"/>
      <c r="P17" s="154"/>
      <c r="S17" s="441"/>
      <c r="T17" s="564"/>
    </row>
    <row r="18" spans="3:19" ht="5.25" customHeight="1">
      <c r="C18" s="227"/>
      <c r="D18" s="528"/>
      <c r="E18" s="528"/>
      <c r="F18" s="528"/>
      <c r="G18" s="528"/>
      <c r="H18" s="528"/>
      <c r="I18" s="528"/>
      <c r="J18" s="528"/>
      <c r="K18" s="528"/>
      <c r="L18" s="528"/>
      <c r="M18" s="528"/>
      <c r="N18" s="154"/>
      <c r="O18" s="154"/>
      <c r="P18" s="154"/>
      <c r="S18" s="441"/>
    </row>
    <row r="19" spans="3:19" ht="106.5" customHeight="1">
      <c r="C19" s="227">
        <v>6</v>
      </c>
      <c r="D19" s="667" t="s">
        <v>325</v>
      </c>
      <c r="E19" s="667"/>
      <c r="F19" s="667"/>
      <c r="G19" s="667"/>
      <c r="H19" s="667"/>
      <c r="I19" s="667"/>
      <c r="J19" s="667"/>
      <c r="K19" s="667"/>
      <c r="L19" s="667"/>
      <c r="M19" s="667"/>
      <c r="N19" s="154"/>
      <c r="O19" s="154"/>
      <c r="P19" s="154"/>
      <c r="S19" s="441"/>
    </row>
    <row r="20" spans="3:19" ht="6.75" customHeight="1">
      <c r="C20" s="227"/>
      <c r="D20" s="519"/>
      <c r="E20" s="527"/>
      <c r="F20" s="527"/>
      <c r="G20" s="527"/>
      <c r="H20" s="527"/>
      <c r="I20" s="527"/>
      <c r="J20" s="527"/>
      <c r="K20" s="527"/>
      <c r="L20" s="527"/>
      <c r="M20" s="527"/>
      <c r="N20" s="154"/>
      <c r="O20" s="154"/>
      <c r="P20" s="154"/>
      <c r="S20" s="441"/>
    </row>
    <row r="21" spans="3:19" ht="9" customHeight="1">
      <c r="C21" s="227"/>
      <c r="D21" s="527"/>
      <c r="E21" s="527"/>
      <c r="F21" s="527"/>
      <c r="G21" s="527"/>
      <c r="H21" s="527"/>
      <c r="I21" s="527"/>
      <c r="J21" s="527"/>
      <c r="K21" s="527"/>
      <c r="L21" s="527"/>
      <c r="M21" s="527"/>
      <c r="N21" s="154"/>
      <c r="O21" s="154"/>
      <c r="P21" s="154"/>
      <c r="S21" s="441"/>
    </row>
    <row r="22" spans="3:19" ht="20.25" customHeight="1">
      <c r="C22" s="227">
        <v>7</v>
      </c>
      <c r="D22" s="672" t="s">
        <v>350</v>
      </c>
      <c r="E22" s="672"/>
      <c r="F22" s="672"/>
      <c r="G22" s="672"/>
      <c r="H22" s="672"/>
      <c r="I22" s="672"/>
      <c r="J22" s="672"/>
      <c r="K22" s="672"/>
      <c r="L22" s="672"/>
      <c r="M22" s="672"/>
      <c r="N22" s="154"/>
      <c r="O22" s="154"/>
      <c r="P22" s="154"/>
      <c r="S22" s="441"/>
    </row>
    <row r="23" spans="3:19" ht="3" customHeight="1">
      <c r="C23" s="227"/>
      <c r="D23" s="527"/>
      <c r="E23" s="527"/>
      <c r="F23" s="527"/>
      <c r="G23" s="527"/>
      <c r="H23" s="527"/>
      <c r="I23" s="527"/>
      <c r="J23" s="527"/>
      <c r="K23" s="527"/>
      <c r="L23" s="527"/>
      <c r="M23" s="527"/>
      <c r="N23" s="154"/>
      <c r="O23" s="154"/>
      <c r="P23" s="154"/>
      <c r="S23" s="441"/>
    </row>
    <row r="24" spans="3:19" ht="10.5" customHeight="1">
      <c r="C24" s="227"/>
      <c r="D24" s="534"/>
      <c r="E24" s="534"/>
      <c r="F24" s="534"/>
      <c r="G24" s="534"/>
      <c r="H24" s="534"/>
      <c r="I24" s="534"/>
      <c r="J24" s="534"/>
      <c r="K24" s="534"/>
      <c r="L24" s="534"/>
      <c r="M24" s="534"/>
      <c r="N24" s="154"/>
      <c r="O24" s="154"/>
      <c r="P24" s="154"/>
      <c r="S24" s="441"/>
    </row>
    <row r="25" spans="3:17" ht="20.25" customHeight="1">
      <c r="C25" s="227">
        <v>8</v>
      </c>
      <c r="D25" s="666" t="s">
        <v>100</v>
      </c>
      <c r="E25" s="666"/>
      <c r="F25" s="666"/>
      <c r="G25" s="666"/>
      <c r="H25" s="666"/>
      <c r="I25" s="666"/>
      <c r="J25" s="666"/>
      <c r="K25" s="666"/>
      <c r="L25" s="666"/>
      <c r="M25" s="666"/>
      <c r="N25" s="154"/>
      <c r="O25" s="154"/>
      <c r="P25" s="154"/>
      <c r="Q25" s="441"/>
    </row>
    <row r="28" spans="10:14" ht="20.25">
      <c r="J28" s="306"/>
      <c r="K28" s="306"/>
      <c r="L28" s="306"/>
      <c r="M28" s="306"/>
      <c r="N28" s="306"/>
    </row>
    <row r="29" spans="10:14" ht="20.25">
      <c r="J29" s="306"/>
      <c r="K29" s="306"/>
      <c r="L29" s="306"/>
      <c r="M29" s="306"/>
      <c r="N29" s="306"/>
    </row>
  </sheetData>
  <sheetProtection/>
  <mergeCells count="8">
    <mergeCell ref="D25:M25"/>
    <mergeCell ref="D22:M22"/>
    <mergeCell ref="D6:M6"/>
    <mergeCell ref="D8:M8"/>
    <mergeCell ref="D12:M12"/>
    <mergeCell ref="D14:M14"/>
    <mergeCell ref="D17:M17"/>
    <mergeCell ref="D19:M19"/>
  </mergeCells>
  <printOptions horizontalCentered="1"/>
  <pageMargins left="0" right="0" top="0.3937007874015748" bottom="0.2362204724409449" header="0.31496062992125984" footer="0.31496062992125984"/>
  <pageSetup horizontalDpi="300" verticalDpi="300" orientation="portrait"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B3:L91"/>
  <sheetViews>
    <sheetView showGridLines="0" zoomScale="85" zoomScaleNormal="85" zoomScaleSheetLayoutView="70" zoomScalePageLayoutView="0" workbookViewId="0" topLeftCell="A1">
      <pane xSplit="5" ySplit="13" topLeftCell="F69" activePane="bottomRight" state="frozen"/>
      <selection pane="topLeft" activeCell="A1" sqref="A1"/>
      <selection pane="topRight" activeCell="F1" sqref="F1"/>
      <selection pane="bottomLeft" activeCell="A14" sqref="A14"/>
      <selection pane="bottomRight" activeCell="G69" sqref="G69"/>
    </sheetView>
  </sheetViews>
  <sheetFormatPr defaultColWidth="9.140625" defaultRowHeight="12.75"/>
  <cols>
    <col min="1" max="1" width="3.8515625" style="314" customWidth="1"/>
    <col min="2" max="2" width="6.28125" style="314" customWidth="1"/>
    <col min="3" max="3" width="5.7109375" style="314" customWidth="1"/>
    <col min="4" max="4" width="7.28125" style="314" customWidth="1"/>
    <col min="5" max="5" width="40.7109375" style="314" customWidth="1"/>
    <col min="6" max="7" width="16.8515625" style="314" customWidth="1"/>
    <col min="8" max="8" width="16.7109375" style="315" customWidth="1"/>
    <col min="9" max="9" width="16.8515625" style="315" customWidth="1"/>
    <col min="10" max="10" width="16.7109375" style="315" customWidth="1"/>
    <col min="11" max="12" width="11.7109375" style="314" customWidth="1"/>
    <col min="13" max="150" width="9.140625" style="314" customWidth="1"/>
    <col min="151" max="151" width="3.8515625" style="314" customWidth="1"/>
    <col min="152" max="152" width="6.28125" style="314" customWidth="1"/>
    <col min="153" max="153" width="5.7109375" style="314" customWidth="1"/>
    <col min="154" max="154" width="7.28125" style="314" customWidth="1"/>
    <col min="155" max="155" width="33.57421875" style="314" customWidth="1"/>
    <col min="156" max="157" width="17.8515625" style="314" customWidth="1"/>
    <col min="158" max="158" width="16.8515625" style="314" customWidth="1"/>
    <col min="159" max="159" width="17.8515625" style="314" customWidth="1"/>
    <col min="160" max="160" width="9.140625" style="314" hidden="1" customWidth="1"/>
    <col min="161" max="161" width="16.421875" style="314" customWidth="1"/>
    <col min="162" max="162" width="15.8515625" style="314" customWidth="1"/>
    <col min="163" max="16384" width="9.140625" style="314" customWidth="1"/>
  </cols>
  <sheetData>
    <row r="3" spans="2:10" ht="15.75">
      <c r="B3" s="675" t="s">
        <v>26</v>
      </c>
      <c r="C3" s="675"/>
      <c r="D3" s="675"/>
      <c r="E3" s="675"/>
      <c r="F3" s="675"/>
      <c r="G3" s="675"/>
      <c r="H3" s="675"/>
      <c r="I3" s="675"/>
      <c r="J3" s="675"/>
    </row>
    <row r="4" spans="2:10" ht="15.75">
      <c r="B4" s="676" t="s">
        <v>286</v>
      </c>
      <c r="C4" s="676"/>
      <c r="D4" s="676"/>
      <c r="E4" s="676"/>
      <c r="F4" s="676"/>
      <c r="G4" s="676"/>
      <c r="H4" s="676"/>
      <c r="I4" s="676"/>
      <c r="J4" s="676"/>
    </row>
    <row r="5" spans="2:10" ht="15.75">
      <c r="B5" s="677" t="s">
        <v>315</v>
      </c>
      <c r="C5" s="677"/>
      <c r="D5" s="677"/>
      <c r="E5" s="677"/>
      <c r="F5" s="677"/>
      <c r="G5" s="677"/>
      <c r="H5" s="677"/>
      <c r="I5" s="677"/>
      <c r="J5" s="677"/>
    </row>
    <row r="6" spans="2:10" ht="15">
      <c r="B6" s="318"/>
      <c r="C6" s="318"/>
      <c r="D6" s="318"/>
      <c r="E6" s="318"/>
      <c r="F6" s="318"/>
      <c r="G6" s="318"/>
      <c r="H6" s="319"/>
      <c r="I6" s="319"/>
      <c r="J6" s="320" t="s">
        <v>154</v>
      </c>
    </row>
    <row r="7" spans="2:10" ht="15.75" customHeight="1">
      <c r="B7" s="322"/>
      <c r="C7" s="323"/>
      <c r="D7" s="323"/>
      <c r="E7" s="323"/>
      <c r="F7" s="673" t="s">
        <v>145</v>
      </c>
      <c r="G7" s="673"/>
      <c r="H7" s="673"/>
      <c r="I7" s="673"/>
      <c r="J7" s="674"/>
    </row>
    <row r="8" spans="2:10" ht="33.75" customHeight="1">
      <c r="B8" s="19" t="s">
        <v>19</v>
      </c>
      <c r="C8" s="309"/>
      <c r="D8" s="309"/>
      <c r="E8" s="309"/>
      <c r="F8" s="232" t="s">
        <v>27</v>
      </c>
      <c r="G8" s="244" t="s">
        <v>137</v>
      </c>
      <c r="H8" s="29" t="s">
        <v>138</v>
      </c>
      <c r="I8" s="29" t="s">
        <v>28</v>
      </c>
      <c r="J8" s="244" t="s">
        <v>28</v>
      </c>
    </row>
    <row r="9" spans="2:10" ht="14.25">
      <c r="B9" s="310"/>
      <c r="C9" s="311"/>
      <c r="D9" s="311"/>
      <c r="E9" s="311"/>
      <c r="F9" s="1" t="s">
        <v>1</v>
      </c>
      <c r="G9" s="1" t="s">
        <v>1</v>
      </c>
      <c r="H9" s="30" t="s">
        <v>1</v>
      </c>
      <c r="I9" s="31" t="s">
        <v>1</v>
      </c>
      <c r="J9" s="420" t="s">
        <v>1</v>
      </c>
    </row>
    <row r="10" spans="2:10" ht="13.5" customHeight="1">
      <c r="B10" s="310"/>
      <c r="C10" s="311"/>
      <c r="D10" s="311"/>
      <c r="E10" s="311"/>
      <c r="F10" s="518" t="s">
        <v>316</v>
      </c>
      <c r="G10" s="518" t="s">
        <v>290</v>
      </c>
      <c r="H10" s="2" t="s">
        <v>313</v>
      </c>
      <c r="I10" s="2" t="s">
        <v>314</v>
      </c>
      <c r="J10" s="518" t="s">
        <v>285</v>
      </c>
    </row>
    <row r="11" spans="2:10" ht="5.25" customHeight="1" hidden="1">
      <c r="B11" s="310"/>
      <c r="C11" s="311"/>
      <c r="D11" s="311"/>
      <c r="E11" s="311"/>
      <c r="F11" s="312"/>
      <c r="G11" s="313"/>
      <c r="H11" s="233"/>
      <c r="I11" s="33"/>
      <c r="J11" s="421"/>
    </row>
    <row r="12" spans="2:10" ht="14.25">
      <c r="B12" s="307"/>
      <c r="C12" s="308"/>
      <c r="D12" s="308"/>
      <c r="E12" s="308"/>
      <c r="F12" s="395" t="s">
        <v>103</v>
      </c>
      <c r="G12" s="395" t="s">
        <v>103</v>
      </c>
      <c r="H12" s="395" t="s">
        <v>17</v>
      </c>
      <c r="I12" s="395" t="s">
        <v>103</v>
      </c>
      <c r="J12" s="395" t="s">
        <v>103</v>
      </c>
    </row>
    <row r="13" spans="2:10" ht="6.75" customHeight="1">
      <c r="B13" s="325"/>
      <c r="C13" s="20"/>
      <c r="D13" s="20"/>
      <c r="E13" s="20"/>
      <c r="F13" s="239"/>
      <c r="G13" s="239"/>
      <c r="H13" s="326"/>
      <c r="I13" s="327"/>
      <c r="J13" s="327"/>
    </row>
    <row r="14" spans="2:10" ht="15">
      <c r="B14" s="331">
        <v>1</v>
      </c>
      <c r="C14" s="332" t="s">
        <v>29</v>
      </c>
      <c r="D14" s="20"/>
      <c r="E14" s="20"/>
      <c r="F14" s="239"/>
      <c r="G14" s="239"/>
      <c r="H14" s="333"/>
      <c r="I14" s="334"/>
      <c r="J14" s="334"/>
    </row>
    <row r="15" spans="2:10" ht="14.25">
      <c r="B15" s="325"/>
      <c r="C15" s="20"/>
      <c r="D15" s="20"/>
      <c r="E15" s="20"/>
      <c r="F15" s="239"/>
      <c r="G15" s="239"/>
      <c r="H15" s="333"/>
      <c r="I15" s="334"/>
      <c r="J15" s="334"/>
    </row>
    <row r="16" spans="2:10" ht="14.25">
      <c r="B16" s="325"/>
      <c r="C16" s="20" t="s">
        <v>2</v>
      </c>
      <c r="D16" s="20" t="s">
        <v>30</v>
      </c>
      <c r="E16" s="21" t="s">
        <v>33</v>
      </c>
      <c r="F16" s="241">
        <v>6508.43</v>
      </c>
      <c r="G16" s="241">
        <v>5750.440000000002</v>
      </c>
      <c r="H16" s="234">
        <v>6091.17</v>
      </c>
      <c r="I16" s="22">
        <v>22557.32</v>
      </c>
      <c r="J16" s="22">
        <v>23679.13</v>
      </c>
    </row>
    <row r="17" spans="2:10" ht="14.25">
      <c r="B17" s="325"/>
      <c r="C17" s="20"/>
      <c r="D17" s="20"/>
      <c r="E17" s="21" t="s">
        <v>55</v>
      </c>
      <c r="F17" s="241">
        <v>3694.7999999999975</v>
      </c>
      <c r="G17" s="241">
        <v>3190.34</v>
      </c>
      <c r="H17" s="234">
        <v>3752.6100000000015</v>
      </c>
      <c r="I17" s="22">
        <v>14756.88</v>
      </c>
      <c r="J17" s="22">
        <v>12875.08</v>
      </c>
    </row>
    <row r="18" spans="2:10" ht="14.25">
      <c r="B18" s="325"/>
      <c r="C18" s="20"/>
      <c r="D18" s="20"/>
      <c r="E18" s="20"/>
      <c r="F18" s="239"/>
      <c r="G18" s="239"/>
      <c r="H18" s="234"/>
      <c r="I18" s="22"/>
      <c r="J18" s="22"/>
    </row>
    <row r="19" spans="2:10" ht="15">
      <c r="B19" s="325"/>
      <c r="C19" s="20"/>
      <c r="D19" s="335" t="s">
        <v>56</v>
      </c>
      <c r="E19" s="20"/>
      <c r="F19" s="336">
        <v>10203.229999999998</v>
      </c>
      <c r="G19" s="337">
        <v>8940.780000000002</v>
      </c>
      <c r="H19" s="337">
        <v>9843.780000000002</v>
      </c>
      <c r="I19" s="336">
        <v>37314.2</v>
      </c>
      <c r="J19" s="336">
        <v>36554.21</v>
      </c>
    </row>
    <row r="20" spans="2:10" ht="5.25" customHeight="1">
      <c r="B20" s="325"/>
      <c r="C20" s="20"/>
      <c r="D20" s="340"/>
      <c r="E20" s="20"/>
      <c r="F20" s="239"/>
      <c r="G20" s="239"/>
      <c r="H20" s="234"/>
      <c r="I20" s="22"/>
      <c r="J20" s="22"/>
    </row>
    <row r="21" spans="2:10" ht="14.25">
      <c r="B21" s="325"/>
      <c r="C21" s="20" t="s">
        <v>3</v>
      </c>
      <c r="D21" s="20" t="s">
        <v>71</v>
      </c>
      <c r="E21" s="20"/>
      <c r="F21" s="241">
        <v>302.35</v>
      </c>
      <c r="G21" s="241">
        <v>494.76</v>
      </c>
      <c r="H21" s="22">
        <v>248.86999999999998</v>
      </c>
      <c r="I21" s="22">
        <v>663.87</v>
      </c>
      <c r="J21" s="625">
        <v>1926.4399999999998</v>
      </c>
    </row>
    <row r="22" spans="2:10" ht="14.25">
      <c r="B22" s="325"/>
      <c r="C22" s="20" t="s">
        <v>4</v>
      </c>
      <c r="D22" s="23" t="s">
        <v>57</v>
      </c>
      <c r="E22" s="20"/>
      <c r="F22" s="241">
        <v>3383</v>
      </c>
      <c r="G22" s="241">
        <v>1899.0099999999984</v>
      </c>
      <c r="H22" s="22">
        <v>2694.2700000000004</v>
      </c>
      <c r="I22" s="22">
        <v>12882.68</v>
      </c>
      <c r="J22" s="22">
        <v>10453.869999999999</v>
      </c>
    </row>
    <row r="23" spans="2:10" ht="14.25">
      <c r="B23" s="325"/>
      <c r="C23" s="20" t="s">
        <v>5</v>
      </c>
      <c r="D23" s="23" t="s">
        <v>58</v>
      </c>
      <c r="E23" s="20"/>
      <c r="F23" s="241">
        <v>1655.9060000000004</v>
      </c>
      <c r="G23" s="241">
        <v>1458.869999999999</v>
      </c>
      <c r="H23" s="22">
        <v>1477.534</v>
      </c>
      <c r="I23" s="22">
        <v>5618.55</v>
      </c>
      <c r="J23" s="22">
        <v>6107.179999999999</v>
      </c>
    </row>
    <row r="24" spans="2:10" ht="14.25">
      <c r="B24" s="341"/>
      <c r="C24" s="24" t="s">
        <v>6</v>
      </c>
      <c r="D24" s="24" t="s">
        <v>49</v>
      </c>
      <c r="E24" s="24"/>
      <c r="F24" s="241">
        <v>641.51</v>
      </c>
      <c r="G24" s="241">
        <v>575.6800000000001</v>
      </c>
      <c r="H24" s="226">
        <v>616.1200000000001</v>
      </c>
      <c r="I24" s="22">
        <v>2393.9</v>
      </c>
      <c r="J24" s="22">
        <v>2202.77</v>
      </c>
    </row>
    <row r="25" spans="2:10" ht="5.25" customHeight="1">
      <c r="B25" s="341"/>
      <c r="C25" s="24"/>
      <c r="D25" s="24"/>
      <c r="E25" s="24"/>
      <c r="F25" s="342"/>
      <c r="G25" s="279"/>
      <c r="H25" s="345"/>
      <c r="I25" s="345"/>
      <c r="J25" s="345"/>
    </row>
    <row r="26" spans="2:10" ht="15">
      <c r="B26" s="325"/>
      <c r="C26" s="20"/>
      <c r="D26" s="35" t="s">
        <v>59</v>
      </c>
      <c r="E26" s="20"/>
      <c r="F26" s="336">
        <v>16185.996</v>
      </c>
      <c r="G26" s="336">
        <v>13369.1</v>
      </c>
      <c r="H26" s="336">
        <v>14880.574000000004</v>
      </c>
      <c r="I26" s="336">
        <v>58873.200000000004</v>
      </c>
      <c r="J26" s="336">
        <v>57244.47</v>
      </c>
    </row>
    <row r="27" spans="2:10" ht="14.25">
      <c r="B27" s="325"/>
      <c r="C27" s="20"/>
      <c r="D27" s="20"/>
      <c r="E27" s="20"/>
      <c r="F27" s="239"/>
      <c r="G27" s="239"/>
      <c r="H27" s="234"/>
      <c r="I27" s="22"/>
      <c r="J27" s="22"/>
    </row>
    <row r="28" spans="2:10" ht="14.25">
      <c r="B28" s="325"/>
      <c r="C28" s="23" t="s">
        <v>60</v>
      </c>
      <c r="D28" s="20"/>
      <c r="E28" s="20"/>
      <c r="F28" s="241">
        <v>903.0560000000005</v>
      </c>
      <c r="G28" s="241">
        <v>912.6499999999996</v>
      </c>
      <c r="H28" s="234">
        <v>829.9300000000009</v>
      </c>
      <c r="I28" s="22">
        <v>6038.050000000001</v>
      </c>
      <c r="J28" s="22">
        <v>6275.969999999999</v>
      </c>
    </row>
    <row r="29" spans="2:10" ht="6" customHeight="1">
      <c r="B29" s="325"/>
      <c r="C29" s="20"/>
      <c r="D29" s="20"/>
      <c r="E29" s="20"/>
      <c r="F29" s="239"/>
      <c r="G29" s="239"/>
      <c r="H29" s="347"/>
      <c r="I29" s="348"/>
      <c r="J29" s="348"/>
    </row>
    <row r="30" spans="2:10" ht="15">
      <c r="B30" s="350" t="s">
        <v>120</v>
      </c>
      <c r="C30" s="323"/>
      <c r="D30" s="323"/>
      <c r="E30" s="323"/>
      <c r="F30" s="336">
        <v>15282.939999999999</v>
      </c>
      <c r="G30" s="336">
        <v>12456.45</v>
      </c>
      <c r="H30" s="336">
        <v>14050.644000000004</v>
      </c>
      <c r="I30" s="336">
        <v>52835.15</v>
      </c>
      <c r="J30" s="336">
        <v>50968.5</v>
      </c>
    </row>
    <row r="31" spans="2:10" ht="6" customHeight="1">
      <c r="B31" s="325"/>
      <c r="C31" s="20"/>
      <c r="D31" s="20"/>
      <c r="E31" s="20"/>
      <c r="F31" s="239"/>
      <c r="G31" s="239"/>
      <c r="H31" s="234"/>
      <c r="I31" s="22"/>
      <c r="J31" s="22"/>
    </row>
    <row r="32" spans="2:10" ht="15">
      <c r="B32" s="331">
        <v>2</v>
      </c>
      <c r="C32" s="332" t="s">
        <v>31</v>
      </c>
      <c r="D32" s="20"/>
      <c r="E32" s="20"/>
      <c r="F32" s="239"/>
      <c r="G32" s="239"/>
      <c r="H32" s="234"/>
      <c r="I32" s="22"/>
      <c r="J32" s="22"/>
    </row>
    <row r="33" spans="2:10" ht="14.25">
      <c r="B33" s="325"/>
      <c r="C33" s="20"/>
      <c r="D33" s="20"/>
      <c r="E33" s="20"/>
      <c r="F33" s="239"/>
      <c r="G33" s="239"/>
      <c r="H33" s="234"/>
      <c r="I33" s="22"/>
      <c r="J33" s="22"/>
    </row>
    <row r="34" spans="2:10" ht="14.25">
      <c r="B34" s="325"/>
      <c r="C34" s="20" t="s">
        <v>2</v>
      </c>
      <c r="D34" s="20" t="s">
        <v>30</v>
      </c>
      <c r="E34" s="21" t="s">
        <v>32</v>
      </c>
      <c r="F34" s="241">
        <v>3895.2700000000004</v>
      </c>
      <c r="G34" s="241">
        <v>3649.879999999999</v>
      </c>
      <c r="H34" s="234">
        <v>3658.6500000000005</v>
      </c>
      <c r="I34" s="22">
        <v>13498.36</v>
      </c>
      <c r="J34" s="22">
        <v>15838.46</v>
      </c>
    </row>
    <row r="35" spans="2:10" ht="14.25">
      <c r="B35" s="325"/>
      <c r="C35" s="20"/>
      <c r="D35" s="20"/>
      <c r="E35" s="21" t="s">
        <v>34</v>
      </c>
      <c r="F35" s="241">
        <v>182.90999999999997</v>
      </c>
      <c r="G35" s="241">
        <v>144.37</v>
      </c>
      <c r="H35" s="234">
        <v>243.17000000000002</v>
      </c>
      <c r="I35" s="22">
        <v>837.99</v>
      </c>
      <c r="J35" s="22">
        <v>424.94</v>
      </c>
    </row>
    <row r="36" spans="2:10" ht="8.25" customHeight="1">
      <c r="B36" s="325"/>
      <c r="C36" s="20"/>
      <c r="D36" s="20"/>
      <c r="E36" s="21"/>
      <c r="F36" s="238"/>
      <c r="G36" s="22"/>
      <c r="H36" s="234"/>
      <c r="I36" s="22"/>
      <c r="J36" s="22"/>
    </row>
    <row r="37" spans="2:10" ht="15">
      <c r="B37" s="325"/>
      <c r="C37" s="20"/>
      <c r="D37" s="335" t="s">
        <v>35</v>
      </c>
      <c r="E37" s="20"/>
      <c r="F37" s="336">
        <v>4078.1800000000003</v>
      </c>
      <c r="G37" s="337">
        <v>3794.249999999999</v>
      </c>
      <c r="H37" s="337">
        <v>3901.8200000000006</v>
      </c>
      <c r="I37" s="336">
        <v>14336.35</v>
      </c>
      <c r="J37" s="336">
        <v>16263.4</v>
      </c>
    </row>
    <row r="38" spans="2:10" ht="10.5" customHeight="1">
      <c r="B38" s="325"/>
      <c r="C38" s="20"/>
      <c r="D38" s="20"/>
      <c r="E38" s="352"/>
      <c r="F38" s="242"/>
      <c r="G38" s="22"/>
      <c r="H38" s="234"/>
      <c r="I38" s="22"/>
      <c r="J38" s="22"/>
    </row>
    <row r="39" spans="2:10" ht="14.25">
      <c r="B39" s="325"/>
      <c r="C39" s="20" t="s">
        <v>3</v>
      </c>
      <c r="D39" s="20" t="s">
        <v>66</v>
      </c>
      <c r="E39" s="20"/>
      <c r="F39" s="241">
        <v>-40.25999999999999</v>
      </c>
      <c r="G39" s="241">
        <v>38.269999999999996</v>
      </c>
      <c r="H39" s="234">
        <v>-72.25</v>
      </c>
      <c r="I39" s="22">
        <v>-563.87</v>
      </c>
      <c r="J39" s="22">
        <v>154</v>
      </c>
    </row>
    <row r="40" spans="2:10" ht="14.25">
      <c r="B40" s="325"/>
      <c r="C40" s="20" t="s">
        <v>4</v>
      </c>
      <c r="D40" s="23" t="s">
        <v>37</v>
      </c>
      <c r="E40" s="20"/>
      <c r="F40" s="241">
        <v>185.11</v>
      </c>
      <c r="G40" s="241">
        <v>127.04999999999995</v>
      </c>
      <c r="H40" s="234">
        <v>284.2</v>
      </c>
      <c r="I40" s="22">
        <v>918.24</v>
      </c>
      <c r="J40" s="22">
        <v>829.74</v>
      </c>
    </row>
    <row r="41" spans="2:10" ht="14.25">
      <c r="B41" s="325"/>
      <c r="C41" s="20" t="s">
        <v>5</v>
      </c>
      <c r="D41" s="23" t="s">
        <v>38</v>
      </c>
      <c r="E41" s="20"/>
      <c r="F41" s="241">
        <v>323.2500000000001</v>
      </c>
      <c r="G41" s="241">
        <v>285.70500000000004</v>
      </c>
      <c r="H41" s="234">
        <v>285.03</v>
      </c>
      <c r="I41" s="22">
        <v>1098.68</v>
      </c>
      <c r="J41" s="22">
        <v>1305.325</v>
      </c>
    </row>
    <row r="42" spans="2:10" ht="22.5" customHeight="1">
      <c r="B42" s="325"/>
      <c r="C42" s="24" t="s">
        <v>6</v>
      </c>
      <c r="D42" s="24" t="s">
        <v>49</v>
      </c>
      <c r="E42" s="24"/>
      <c r="F42" s="400">
        <v>152.39400000000003</v>
      </c>
      <c r="G42" s="400">
        <v>79.9717506</v>
      </c>
      <c r="H42" s="346">
        <v>162.51000000000002</v>
      </c>
      <c r="I42" s="431">
        <v>558.69</v>
      </c>
      <c r="J42" s="345">
        <v>290.95</v>
      </c>
    </row>
    <row r="43" spans="2:12" ht="15">
      <c r="B43" s="325"/>
      <c r="C43" s="20"/>
      <c r="D43" s="340" t="s">
        <v>59</v>
      </c>
      <c r="E43" s="20"/>
      <c r="F43" s="336">
        <v>4698.674</v>
      </c>
      <c r="G43" s="336">
        <v>4325.246750599998</v>
      </c>
      <c r="H43" s="336">
        <v>4561.31</v>
      </c>
      <c r="I43" s="382">
        <v>16348.09</v>
      </c>
      <c r="J43" s="336">
        <v>18843.415000000005</v>
      </c>
      <c r="K43" s="351"/>
      <c r="L43" s="351"/>
    </row>
    <row r="44" spans="2:12" ht="14.25">
      <c r="B44" s="325"/>
      <c r="C44" s="20"/>
      <c r="D44" s="20"/>
      <c r="E44" s="20"/>
      <c r="F44" s="239"/>
      <c r="G44" s="22"/>
      <c r="H44" s="234"/>
      <c r="I44" s="27"/>
      <c r="J44" s="22"/>
      <c r="K44" s="351"/>
      <c r="L44" s="351"/>
    </row>
    <row r="45" spans="2:10" ht="14.25">
      <c r="B45" s="325"/>
      <c r="C45" s="24" t="s">
        <v>39</v>
      </c>
      <c r="D45" s="25" t="s">
        <v>40</v>
      </c>
      <c r="E45" s="26" t="s">
        <v>72</v>
      </c>
      <c r="F45" s="241">
        <v>2.8799999999999955</v>
      </c>
      <c r="G45" s="241">
        <v>14.68</v>
      </c>
      <c r="H45" s="234">
        <v>12.610000000000003</v>
      </c>
      <c r="I45" s="27">
        <v>44.58</v>
      </c>
      <c r="J45" s="626">
        <v>54.68</v>
      </c>
    </row>
    <row r="46" spans="2:10" s="356" customFormat="1" ht="28.5">
      <c r="B46" s="341"/>
      <c r="C46" s="24"/>
      <c r="D46" s="28" t="s">
        <v>70</v>
      </c>
      <c r="E46" s="26" t="s">
        <v>181</v>
      </c>
      <c r="F46" s="280">
        <v>-343.4255167094784</v>
      </c>
      <c r="G46" s="280">
        <v>-432.9033585554703</v>
      </c>
      <c r="H46" s="245">
        <v>-355.9147159078202</v>
      </c>
      <c r="I46" s="245">
        <v>-1641.5752326172983</v>
      </c>
      <c r="J46" s="428">
        <v>-1369.722178837148</v>
      </c>
    </row>
    <row r="47" spans="2:10" s="356" customFormat="1" ht="14.25">
      <c r="B47" s="341"/>
      <c r="C47" s="24"/>
      <c r="D47" s="28" t="s">
        <v>128</v>
      </c>
      <c r="E47" s="26" t="s">
        <v>323</v>
      </c>
      <c r="F47" s="533">
        <v>0</v>
      </c>
      <c r="G47" s="533">
        <v>0</v>
      </c>
      <c r="H47" s="235">
        <v>0</v>
      </c>
      <c r="I47" s="442">
        <v>0</v>
      </c>
      <c r="J47" s="226">
        <v>132.11</v>
      </c>
    </row>
    <row r="48" spans="2:10" ht="7.5" customHeight="1">
      <c r="B48" s="325"/>
      <c r="C48" s="20"/>
      <c r="D48" s="20"/>
      <c r="E48" s="20"/>
      <c r="F48" s="239"/>
      <c r="G48" s="239"/>
      <c r="H48" s="357"/>
      <c r="I48" s="443"/>
      <c r="J48" s="358"/>
    </row>
    <row r="49" spans="2:12" ht="15">
      <c r="B49" s="350" t="s">
        <v>41</v>
      </c>
      <c r="C49" s="323"/>
      <c r="D49" s="323"/>
      <c r="E49" s="323"/>
      <c r="F49" s="360">
        <v>5039.222888956989</v>
      </c>
      <c r="G49" s="337">
        <v>4743.47</v>
      </c>
      <c r="H49" s="337">
        <v>4904.610000000008</v>
      </c>
      <c r="I49" s="444">
        <v>17945.092888957</v>
      </c>
      <c r="J49" s="361">
        <v>20026.354117967996</v>
      </c>
      <c r="K49" s="516"/>
      <c r="L49" s="516"/>
    </row>
    <row r="50" spans="2:10" s="370" customFormat="1" ht="2.25" customHeight="1" hidden="1">
      <c r="B50" s="363"/>
      <c r="C50" s="364"/>
      <c r="D50" s="364"/>
      <c r="E50" s="364"/>
      <c r="F50" s="365"/>
      <c r="G50" s="365"/>
      <c r="H50" s="366"/>
      <c r="I50" s="445"/>
      <c r="J50" s="367"/>
    </row>
    <row r="51" spans="2:10" ht="8.25" customHeight="1">
      <c r="B51" s="325"/>
      <c r="C51" s="20"/>
      <c r="D51" s="20"/>
      <c r="E51" s="20"/>
      <c r="F51" s="239"/>
      <c r="G51" s="239"/>
      <c r="H51" s="371"/>
      <c r="I51" s="378"/>
      <c r="J51" s="372"/>
    </row>
    <row r="52" spans="2:12" ht="15">
      <c r="B52" s="331">
        <v>3</v>
      </c>
      <c r="C52" s="35" t="s">
        <v>101</v>
      </c>
      <c r="D52" s="20"/>
      <c r="E52" s="20"/>
      <c r="F52" s="239"/>
      <c r="G52" s="242"/>
      <c r="H52" s="399"/>
      <c r="I52" s="378"/>
      <c r="J52" s="372"/>
      <c r="L52" s="516"/>
    </row>
    <row r="53" spans="2:10" ht="14.25">
      <c r="B53" s="325"/>
      <c r="C53" s="20"/>
      <c r="D53" s="20"/>
      <c r="E53" s="20"/>
      <c r="F53" s="239"/>
      <c r="G53" s="239"/>
      <c r="H53" s="375"/>
      <c r="I53" s="446"/>
      <c r="J53" s="372"/>
    </row>
    <row r="54" spans="2:10" ht="14.25">
      <c r="B54" s="325"/>
      <c r="C54" s="20" t="s">
        <v>2</v>
      </c>
      <c r="D54" s="20" t="s">
        <v>30</v>
      </c>
      <c r="E54" s="21" t="s">
        <v>32</v>
      </c>
      <c r="F54" s="241">
        <v>7257.6</v>
      </c>
      <c r="G54" s="27">
        <v>7483.78</v>
      </c>
      <c r="H54" s="236">
        <v>7556.3</v>
      </c>
      <c r="I54" s="27">
        <v>7257.6</v>
      </c>
      <c r="J54" s="27">
        <v>7483.78</v>
      </c>
    </row>
    <row r="55" spans="2:10" ht="14.25">
      <c r="B55" s="325"/>
      <c r="C55" s="20"/>
      <c r="D55" s="20"/>
      <c r="E55" s="21" t="s">
        <v>34</v>
      </c>
      <c r="F55" s="241">
        <v>11517.32</v>
      </c>
      <c r="G55" s="27">
        <v>8809.78</v>
      </c>
      <c r="H55" s="236">
        <v>12056.56</v>
      </c>
      <c r="I55" s="27">
        <v>11517.32</v>
      </c>
      <c r="J55" s="27">
        <v>8809.78</v>
      </c>
    </row>
    <row r="56" spans="2:10" ht="8.25" customHeight="1">
      <c r="B56" s="325"/>
      <c r="C56" s="20"/>
      <c r="D56" s="20"/>
      <c r="E56" s="21"/>
      <c r="F56" s="238"/>
      <c r="G56" s="22"/>
      <c r="H56" s="234"/>
      <c r="I56" s="27"/>
      <c r="J56" s="27"/>
    </row>
    <row r="57" spans="2:10" ht="15">
      <c r="B57" s="325"/>
      <c r="C57" s="20"/>
      <c r="D57" s="335" t="s">
        <v>35</v>
      </c>
      <c r="E57" s="20"/>
      <c r="F57" s="336">
        <v>18774.92</v>
      </c>
      <c r="G57" s="336">
        <v>16293.560000000001</v>
      </c>
      <c r="H57" s="337">
        <v>19612.86</v>
      </c>
      <c r="I57" s="382">
        <v>18774.92</v>
      </c>
      <c r="J57" s="336">
        <v>16293.560000000001</v>
      </c>
    </row>
    <row r="58" spans="2:10" ht="14.25">
      <c r="B58" s="325"/>
      <c r="C58" s="20"/>
      <c r="D58" s="20"/>
      <c r="E58" s="20"/>
      <c r="F58" s="239"/>
      <c r="G58" s="372"/>
      <c r="H58" s="371"/>
      <c r="I58" s="378"/>
      <c r="J58" s="372"/>
    </row>
    <row r="59" spans="2:10" ht="14.25">
      <c r="B59" s="325"/>
      <c r="C59" s="20" t="s">
        <v>3</v>
      </c>
      <c r="D59" s="20" t="s">
        <v>36</v>
      </c>
      <c r="E59" s="20"/>
      <c r="F59" s="242">
        <v>7544.3873204</v>
      </c>
      <c r="G59" s="27">
        <v>7563.117320400001</v>
      </c>
      <c r="H59" s="234">
        <v>7562.8873204</v>
      </c>
      <c r="I59" s="27">
        <v>7544.3873204</v>
      </c>
      <c r="J59" s="22">
        <v>7563.117320400001</v>
      </c>
    </row>
    <row r="60" spans="2:10" ht="14.25">
      <c r="B60" s="325"/>
      <c r="C60" s="20" t="s">
        <v>4</v>
      </c>
      <c r="D60" s="23" t="s">
        <v>37</v>
      </c>
      <c r="E60" s="20"/>
      <c r="F60" s="242">
        <v>5375.5147066</v>
      </c>
      <c r="G60" s="27">
        <v>4333.5547066</v>
      </c>
      <c r="H60" s="234">
        <v>4551.3347066</v>
      </c>
      <c r="I60" s="27">
        <v>5375.5147066</v>
      </c>
      <c r="J60" s="22">
        <v>4333.5547066</v>
      </c>
    </row>
    <row r="61" spans="2:10" ht="14.25">
      <c r="B61" s="325"/>
      <c r="C61" s="20" t="s">
        <v>5</v>
      </c>
      <c r="D61" s="23" t="s">
        <v>38</v>
      </c>
      <c r="E61" s="20"/>
      <c r="F61" s="242">
        <v>7237.93</v>
      </c>
      <c r="G61" s="27">
        <v>6816.9</v>
      </c>
      <c r="H61" s="234">
        <v>7242.86</v>
      </c>
      <c r="I61" s="27">
        <v>7237.93</v>
      </c>
      <c r="J61" s="22">
        <v>6816.9</v>
      </c>
    </row>
    <row r="62" spans="2:10" ht="14.25">
      <c r="B62" s="325"/>
      <c r="C62" s="20" t="s">
        <v>6</v>
      </c>
      <c r="D62" s="20" t="s">
        <v>49</v>
      </c>
      <c r="E62" s="20"/>
      <c r="F62" s="242">
        <v>1629.4698</v>
      </c>
      <c r="G62" s="27">
        <v>1601.9098</v>
      </c>
      <c r="H62" s="234">
        <v>1605.3698</v>
      </c>
      <c r="I62" s="27">
        <v>1629.4698</v>
      </c>
      <c r="J62" s="22">
        <v>1601.9098</v>
      </c>
    </row>
    <row r="63" spans="2:10" ht="15">
      <c r="B63" s="325"/>
      <c r="C63" s="20"/>
      <c r="D63" s="35" t="s">
        <v>77</v>
      </c>
      <c r="E63" s="20"/>
      <c r="F63" s="34">
        <v>40562.221826999994</v>
      </c>
      <c r="G63" s="34">
        <v>36609.041827</v>
      </c>
      <c r="H63" s="34">
        <v>40575.3118269999</v>
      </c>
      <c r="I63" s="447">
        <v>40562.221826999994</v>
      </c>
      <c r="J63" s="34">
        <v>36609.041827</v>
      </c>
    </row>
    <row r="64" spans="2:10" ht="14.25">
      <c r="B64" s="325"/>
      <c r="C64" s="20"/>
      <c r="D64" s="20"/>
      <c r="E64" s="20"/>
      <c r="F64" s="22"/>
      <c r="G64" s="22"/>
      <c r="H64" s="234"/>
      <c r="I64" s="27"/>
      <c r="J64" s="22"/>
    </row>
    <row r="65" spans="2:10" ht="14.25">
      <c r="B65" s="325"/>
      <c r="C65" s="20"/>
      <c r="D65" s="20" t="s">
        <v>75</v>
      </c>
      <c r="E65" s="20"/>
      <c r="F65" s="27">
        <v>33257.08025519265</v>
      </c>
      <c r="G65" s="27">
        <v>40757.99817300001</v>
      </c>
      <c r="H65" s="236">
        <v>35911.198173</v>
      </c>
      <c r="I65" s="27">
        <v>33257.08025519265</v>
      </c>
      <c r="J65" s="27">
        <v>40757.99817300001</v>
      </c>
    </row>
    <row r="66" spans="2:10" ht="9" customHeight="1">
      <c r="B66" s="325"/>
      <c r="C66" s="20"/>
      <c r="D66" s="20"/>
      <c r="E66" s="20"/>
      <c r="F66" s="246"/>
      <c r="G66" s="378"/>
      <c r="H66" s="379"/>
      <c r="I66" s="378"/>
      <c r="J66" s="378"/>
    </row>
    <row r="67" spans="2:10" ht="15">
      <c r="B67" s="350" t="s">
        <v>76</v>
      </c>
      <c r="C67" s="381"/>
      <c r="D67" s="322"/>
      <c r="E67" s="323"/>
      <c r="F67" s="382">
        <v>73819.30208219265</v>
      </c>
      <c r="G67" s="382">
        <v>77367.04000000001</v>
      </c>
      <c r="H67" s="383">
        <v>76486.51</v>
      </c>
      <c r="I67" s="382">
        <v>73819.30208219265</v>
      </c>
      <c r="J67" s="382">
        <v>77367.04000000001</v>
      </c>
    </row>
    <row r="68" spans="2:10" s="370" customFormat="1" ht="1.5" customHeight="1">
      <c r="B68" s="363"/>
      <c r="C68" s="364"/>
      <c r="D68" s="364"/>
      <c r="E68" s="364"/>
      <c r="F68" s="365"/>
      <c r="G68" s="365"/>
      <c r="H68" s="366"/>
      <c r="I68" s="445"/>
      <c r="J68" s="367"/>
    </row>
    <row r="69" spans="2:10" ht="5.25" customHeight="1">
      <c r="B69" s="325"/>
      <c r="C69" s="20"/>
      <c r="D69" s="20"/>
      <c r="E69" s="20"/>
      <c r="F69" s="239"/>
      <c r="G69" s="239"/>
      <c r="H69" s="371"/>
      <c r="I69" s="378"/>
      <c r="J69" s="372"/>
    </row>
    <row r="70" spans="2:10" ht="15">
      <c r="B70" s="331">
        <v>4</v>
      </c>
      <c r="C70" s="35" t="s">
        <v>102</v>
      </c>
      <c r="D70" s="20"/>
      <c r="E70" s="20"/>
      <c r="F70" s="239"/>
      <c r="G70" s="239"/>
      <c r="H70" s="371"/>
      <c r="I70" s="378"/>
      <c r="J70" s="372"/>
    </row>
    <row r="71" spans="2:10" ht="14.25">
      <c r="B71" s="325"/>
      <c r="C71" s="20"/>
      <c r="D71" s="20"/>
      <c r="E71" s="20"/>
      <c r="F71" s="239"/>
      <c r="G71" s="239"/>
      <c r="H71" s="375"/>
      <c r="I71" s="446"/>
      <c r="J71" s="372"/>
    </row>
    <row r="72" spans="2:10" ht="14.25">
      <c r="B72" s="325"/>
      <c r="C72" s="20" t="s">
        <v>2</v>
      </c>
      <c r="D72" s="20" t="s">
        <v>30</v>
      </c>
      <c r="E72" s="21" t="s">
        <v>32</v>
      </c>
      <c r="F72" s="241">
        <v>4624.33</v>
      </c>
      <c r="G72" s="27">
        <v>4148.85</v>
      </c>
      <c r="H72" s="236">
        <v>4792.46</v>
      </c>
      <c r="I72" s="27">
        <v>4624.33</v>
      </c>
      <c r="J72" s="27">
        <v>4148.85</v>
      </c>
    </row>
    <row r="73" spans="2:10" ht="14.25">
      <c r="B73" s="325"/>
      <c r="C73" s="20"/>
      <c r="D73" s="20"/>
      <c r="E73" s="21" t="s">
        <v>34</v>
      </c>
      <c r="F73" s="241">
        <v>2523</v>
      </c>
      <c r="G73" s="27">
        <v>2122.96</v>
      </c>
      <c r="H73" s="236">
        <v>2611.32</v>
      </c>
      <c r="I73" s="27">
        <v>2523</v>
      </c>
      <c r="J73" s="27">
        <v>2122.96</v>
      </c>
    </row>
    <row r="74" spans="2:10" ht="14.25">
      <c r="B74" s="325"/>
      <c r="C74" s="20"/>
      <c r="D74" s="20"/>
      <c r="E74" s="21"/>
      <c r="F74" s="238"/>
      <c r="G74" s="22"/>
      <c r="H74" s="234"/>
      <c r="I74" s="27"/>
      <c r="J74" s="27"/>
    </row>
    <row r="75" spans="2:10" ht="15">
      <c r="B75" s="325"/>
      <c r="C75" s="20"/>
      <c r="D75" s="335" t="s">
        <v>35</v>
      </c>
      <c r="E75" s="20"/>
      <c r="F75" s="336">
        <v>7147.33</v>
      </c>
      <c r="G75" s="336">
        <v>6271.81</v>
      </c>
      <c r="H75" s="336">
        <v>7403.780000000001</v>
      </c>
      <c r="I75" s="382">
        <v>7147.33</v>
      </c>
      <c r="J75" s="336">
        <v>6271.81</v>
      </c>
    </row>
    <row r="76" spans="2:10" ht="14.25">
      <c r="B76" s="325"/>
      <c r="C76" s="20"/>
      <c r="D76" s="20"/>
      <c r="E76" s="20"/>
      <c r="F76" s="239"/>
      <c r="G76" s="372"/>
      <c r="H76" s="371"/>
      <c r="I76" s="378"/>
      <c r="J76" s="372"/>
    </row>
    <row r="77" spans="2:10" ht="14.25">
      <c r="B77" s="325"/>
      <c r="C77" s="20" t="s">
        <v>3</v>
      </c>
      <c r="D77" s="20" t="s">
        <v>36</v>
      </c>
      <c r="E77" s="20"/>
      <c r="F77" s="242">
        <v>731.34</v>
      </c>
      <c r="G77" s="27">
        <v>830.17</v>
      </c>
      <c r="H77" s="234">
        <v>750.39</v>
      </c>
      <c r="I77" s="27">
        <v>731.34</v>
      </c>
      <c r="J77" s="22">
        <v>830.17</v>
      </c>
    </row>
    <row r="78" spans="2:10" ht="14.25">
      <c r="B78" s="325"/>
      <c r="C78" s="20" t="s">
        <v>4</v>
      </c>
      <c r="D78" s="23" t="s">
        <v>37</v>
      </c>
      <c r="E78" s="20"/>
      <c r="F78" s="242">
        <v>1053.09</v>
      </c>
      <c r="G78" s="27">
        <v>972.06</v>
      </c>
      <c r="H78" s="234">
        <v>829.07</v>
      </c>
      <c r="I78" s="27">
        <v>1053.09</v>
      </c>
      <c r="J78" s="22">
        <v>972.06</v>
      </c>
    </row>
    <row r="79" spans="2:10" ht="14.25">
      <c r="B79" s="325"/>
      <c r="C79" s="20" t="s">
        <v>5</v>
      </c>
      <c r="D79" s="23" t="s">
        <v>38</v>
      </c>
      <c r="E79" s="20"/>
      <c r="F79" s="242">
        <v>1080.24</v>
      </c>
      <c r="G79" s="27">
        <v>764.12</v>
      </c>
      <c r="H79" s="234">
        <v>1017.63</v>
      </c>
      <c r="I79" s="27">
        <v>1080.24</v>
      </c>
      <c r="J79" s="22">
        <v>764.12</v>
      </c>
    </row>
    <row r="80" spans="2:10" ht="14.25">
      <c r="B80" s="325"/>
      <c r="C80" s="20" t="s">
        <v>6</v>
      </c>
      <c r="D80" s="20" t="s">
        <v>49</v>
      </c>
      <c r="E80" s="20"/>
      <c r="F80" s="242">
        <v>395.404</v>
      </c>
      <c r="G80" s="27">
        <v>375.72</v>
      </c>
      <c r="H80" s="237">
        <v>393.3</v>
      </c>
      <c r="I80" s="448">
        <v>395.404</v>
      </c>
      <c r="J80" s="172">
        <v>375.72</v>
      </c>
    </row>
    <row r="81" spans="2:10" ht="15">
      <c r="B81" s="325"/>
      <c r="C81" s="20"/>
      <c r="D81" s="35" t="s">
        <v>77</v>
      </c>
      <c r="E81" s="20"/>
      <c r="F81" s="240">
        <v>10407.404</v>
      </c>
      <c r="G81" s="240">
        <v>9213.880000000001</v>
      </c>
      <c r="H81" s="240">
        <v>10394.17</v>
      </c>
      <c r="I81" s="447">
        <v>10407.404</v>
      </c>
      <c r="J81" s="240">
        <v>9213.880000000001</v>
      </c>
    </row>
    <row r="82" spans="2:10" ht="14.25">
      <c r="B82" s="325"/>
      <c r="C82" s="20"/>
      <c r="D82" s="20"/>
      <c r="E82" s="20"/>
      <c r="F82" s="246"/>
      <c r="G82" s="27"/>
      <c r="H82" s="236"/>
      <c r="I82" s="27"/>
      <c r="J82" s="22"/>
    </row>
    <row r="83" spans="2:10" ht="14.25">
      <c r="B83" s="325"/>
      <c r="C83" s="20"/>
      <c r="D83" s="20" t="s">
        <v>78</v>
      </c>
      <c r="E83" s="20"/>
      <c r="F83" s="27">
        <v>2717.7475041119997</v>
      </c>
      <c r="G83" s="27">
        <v>2502.4300000000003</v>
      </c>
      <c r="H83" s="236">
        <v>2899.869999999999</v>
      </c>
      <c r="I83" s="27">
        <v>2717.7475041119997</v>
      </c>
      <c r="J83" s="22">
        <v>2502.4300000000003</v>
      </c>
    </row>
    <row r="84" spans="2:10" ht="14.25">
      <c r="B84" s="325"/>
      <c r="C84" s="20"/>
      <c r="D84" s="20"/>
      <c r="E84" s="20"/>
      <c r="F84" s="239"/>
      <c r="G84" s="372"/>
      <c r="H84" s="371"/>
      <c r="I84" s="372"/>
      <c r="J84" s="372"/>
    </row>
    <row r="85" spans="2:10" ht="15">
      <c r="B85" s="350" t="s">
        <v>79</v>
      </c>
      <c r="C85" s="381"/>
      <c r="D85" s="322"/>
      <c r="E85" s="323"/>
      <c r="F85" s="382">
        <v>13125.151504112</v>
      </c>
      <c r="G85" s="382">
        <v>11716.310000000001</v>
      </c>
      <c r="H85" s="383">
        <v>13294.039999999999</v>
      </c>
      <c r="I85" s="382">
        <v>13125.151504112</v>
      </c>
      <c r="J85" s="336">
        <v>11716.310000000001</v>
      </c>
    </row>
    <row r="86" spans="2:10" ht="2.25" customHeight="1">
      <c r="B86" s="450"/>
      <c r="C86" s="20"/>
      <c r="D86" s="20"/>
      <c r="E86" s="20"/>
      <c r="F86" s="20"/>
      <c r="G86" s="20"/>
      <c r="H86" s="387"/>
      <c r="I86" s="387"/>
      <c r="J86" s="388"/>
    </row>
    <row r="87" spans="2:10" s="370" customFormat="1" ht="32.25" customHeight="1">
      <c r="B87" s="679" t="s">
        <v>317</v>
      </c>
      <c r="C87" s="679"/>
      <c r="D87" s="679"/>
      <c r="E87" s="679"/>
      <c r="F87" s="679"/>
      <c r="G87" s="679"/>
      <c r="H87" s="679"/>
      <c r="I87" s="679"/>
      <c r="J87" s="679"/>
    </row>
    <row r="88" spans="2:10" s="370" customFormat="1" ht="3.75" customHeight="1">
      <c r="B88" s="517"/>
      <c r="C88" s="517"/>
      <c r="D88" s="517"/>
      <c r="E88" s="517"/>
      <c r="F88" s="517"/>
      <c r="G88" s="517"/>
      <c r="H88" s="517"/>
      <c r="I88" s="517"/>
      <c r="J88" s="517"/>
    </row>
    <row r="89" spans="2:10" s="370" customFormat="1" ht="15">
      <c r="B89" s="449"/>
      <c r="C89" s="20"/>
      <c r="D89" s="20"/>
      <c r="E89" s="20"/>
      <c r="F89" s="20"/>
      <c r="G89" s="20"/>
      <c r="H89" s="369"/>
      <c r="I89" s="369"/>
      <c r="J89" s="369"/>
    </row>
    <row r="90" spans="2:10" s="370" customFormat="1" ht="3.75" customHeight="1">
      <c r="B90" s="449"/>
      <c r="C90" s="20"/>
      <c r="D90" s="20"/>
      <c r="E90" s="20"/>
      <c r="F90" s="20"/>
      <c r="G90" s="20"/>
      <c r="H90" s="369"/>
      <c r="I90" s="369"/>
      <c r="J90" s="369"/>
    </row>
    <row r="91" spans="2:10" ht="60.75" customHeight="1">
      <c r="B91" s="678" t="s">
        <v>182</v>
      </c>
      <c r="C91" s="678"/>
      <c r="D91" s="678"/>
      <c r="E91" s="678"/>
      <c r="F91" s="678"/>
      <c r="G91" s="678"/>
      <c r="H91" s="678"/>
      <c r="I91" s="678"/>
      <c r="J91" s="678"/>
    </row>
  </sheetData>
  <sheetProtection/>
  <mergeCells count="6">
    <mergeCell ref="F7:J7"/>
    <mergeCell ref="B3:J3"/>
    <mergeCell ref="B4:J4"/>
    <mergeCell ref="B5:J5"/>
    <mergeCell ref="B91:J91"/>
    <mergeCell ref="B87:J87"/>
  </mergeCells>
  <printOptions horizontalCentered="1" verticalCentered="1"/>
  <pageMargins left="0" right="0" top="0.2362204724409449" bottom="0.2362204724409449" header="0.31496062992125984" footer="0.31496062992125984"/>
  <pageSetup fitToHeight="1"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B1:Q95"/>
  <sheetViews>
    <sheetView showGridLines="0" zoomScale="85" zoomScaleNormal="85" zoomScaleSheetLayoutView="70" zoomScalePageLayoutView="0" workbookViewId="0" topLeftCell="A1">
      <pane xSplit="5" ySplit="13" topLeftCell="F29" activePane="bottomRight" state="frozen"/>
      <selection pane="topLeft" activeCell="A1" sqref="A1"/>
      <selection pane="topRight" activeCell="F1" sqref="F1"/>
      <selection pane="bottomLeft" activeCell="A14" sqref="A14"/>
      <selection pane="bottomRight" activeCell="E45" sqref="E45"/>
    </sheetView>
  </sheetViews>
  <sheetFormatPr defaultColWidth="9.140625" defaultRowHeight="12.75"/>
  <cols>
    <col min="1" max="1" width="3.8515625" style="314" customWidth="1"/>
    <col min="2" max="2" width="6.28125" style="314" customWidth="1"/>
    <col min="3" max="3" width="5.7109375" style="314" customWidth="1"/>
    <col min="4" max="4" width="7.28125" style="314" customWidth="1"/>
    <col min="5" max="5" width="40.7109375" style="314" customWidth="1"/>
    <col min="6" max="6" width="12.8515625" style="314" customWidth="1"/>
    <col min="7" max="7" width="16.8515625" style="314" customWidth="1"/>
    <col min="8" max="8" width="14.421875" style="315" customWidth="1"/>
    <col min="9" max="9" width="13.421875" style="315" customWidth="1"/>
    <col min="10" max="10" width="12.28125" style="315" customWidth="1"/>
    <col min="11" max="11" width="13.8515625" style="315" customWidth="1"/>
    <col min="12" max="12" width="0.42578125" style="315" customWidth="1"/>
    <col min="13" max="13" width="4.8515625" style="315" customWidth="1"/>
    <col min="14" max="14" width="12.8515625" style="314" customWidth="1"/>
    <col min="15" max="15" width="18.8515625" style="314" customWidth="1"/>
    <col min="16" max="16" width="9.8515625" style="314" bestFit="1" customWidth="1"/>
    <col min="17" max="17" width="12.140625" style="314" bestFit="1" customWidth="1"/>
    <col min="18" max="158" width="9.140625" style="314" customWidth="1"/>
    <col min="159" max="159" width="3.8515625" style="314" customWidth="1"/>
    <col min="160" max="160" width="6.28125" style="314" customWidth="1"/>
    <col min="161" max="161" width="5.7109375" style="314" customWidth="1"/>
    <col min="162" max="162" width="7.28125" style="314" customWidth="1"/>
    <col min="163" max="163" width="33.57421875" style="314" customWidth="1"/>
    <col min="164" max="165" width="17.8515625" style="314" customWidth="1"/>
    <col min="166" max="166" width="16.8515625" style="314" customWidth="1"/>
    <col min="167" max="167" width="17.8515625" style="314" customWidth="1"/>
    <col min="168" max="168" width="9.140625" style="314" hidden="1" customWidth="1"/>
    <col min="169" max="169" width="16.421875" style="314" customWidth="1"/>
    <col min="170" max="170" width="15.8515625" style="314" customWidth="1"/>
    <col min="171" max="16384" width="9.140625" style="314" customWidth="1"/>
  </cols>
  <sheetData>
    <row r="1" ht="14.25">
      <c r="L1" s="315" t="s">
        <v>25</v>
      </c>
    </row>
    <row r="3" spans="2:13" ht="15.75">
      <c r="B3" s="675" t="s">
        <v>26</v>
      </c>
      <c r="C3" s="675"/>
      <c r="D3" s="675"/>
      <c r="E3" s="675"/>
      <c r="F3" s="675"/>
      <c r="G3" s="675"/>
      <c r="H3" s="675"/>
      <c r="I3" s="675"/>
      <c r="J3" s="675"/>
      <c r="K3" s="675"/>
      <c r="L3" s="35"/>
      <c r="M3" s="35"/>
    </row>
    <row r="4" spans="2:13" ht="15.75">
      <c r="B4" s="676" t="s">
        <v>121</v>
      </c>
      <c r="C4" s="676"/>
      <c r="D4" s="676"/>
      <c r="E4" s="676"/>
      <c r="F4" s="676"/>
      <c r="G4" s="676"/>
      <c r="H4" s="676"/>
      <c r="I4" s="676"/>
      <c r="J4" s="676"/>
      <c r="K4" s="676"/>
      <c r="L4" s="316"/>
      <c r="M4" s="316"/>
    </row>
    <row r="5" spans="2:13" ht="15.75">
      <c r="B5" s="677" t="s">
        <v>168</v>
      </c>
      <c r="C5" s="677"/>
      <c r="D5" s="677"/>
      <c r="E5" s="677"/>
      <c r="F5" s="677"/>
      <c r="G5" s="677"/>
      <c r="H5" s="677"/>
      <c r="I5" s="677"/>
      <c r="J5" s="677"/>
      <c r="K5" s="677"/>
      <c r="L5" s="317"/>
      <c r="M5" s="317"/>
    </row>
    <row r="6" spans="2:13" ht="15">
      <c r="B6" s="318"/>
      <c r="C6" s="318"/>
      <c r="D6" s="318"/>
      <c r="E6" s="318"/>
      <c r="F6" s="318"/>
      <c r="G6" s="318"/>
      <c r="H6" s="319"/>
      <c r="I6" s="319"/>
      <c r="J6" s="319"/>
      <c r="K6" s="320" t="s">
        <v>154</v>
      </c>
      <c r="L6" s="321"/>
      <c r="M6" s="321"/>
    </row>
    <row r="7" spans="2:14" ht="15.75" customHeight="1">
      <c r="B7" s="322"/>
      <c r="C7" s="323"/>
      <c r="D7" s="323"/>
      <c r="E7" s="323"/>
      <c r="F7" s="673" t="s">
        <v>145</v>
      </c>
      <c r="G7" s="673"/>
      <c r="H7" s="673"/>
      <c r="I7" s="673"/>
      <c r="J7" s="673"/>
      <c r="K7" s="674"/>
      <c r="L7" s="200"/>
      <c r="M7" s="196"/>
      <c r="N7" s="318"/>
    </row>
    <row r="8" spans="2:17" ht="33.75" customHeight="1">
      <c r="B8" s="19" t="s">
        <v>19</v>
      </c>
      <c r="C8" s="309"/>
      <c r="D8" s="309"/>
      <c r="E8" s="309"/>
      <c r="F8" s="232" t="s">
        <v>27</v>
      </c>
      <c r="G8" s="244" t="s">
        <v>137</v>
      </c>
      <c r="H8" s="29" t="s">
        <v>138</v>
      </c>
      <c r="I8" s="29" t="s">
        <v>170</v>
      </c>
      <c r="J8" s="29" t="s">
        <v>170</v>
      </c>
      <c r="K8" s="168" t="s">
        <v>28</v>
      </c>
      <c r="L8" s="201"/>
      <c r="M8" s="168"/>
      <c r="N8" s="244" t="s">
        <v>135</v>
      </c>
      <c r="O8" s="244" t="s">
        <v>135</v>
      </c>
      <c r="Q8" s="244" t="s">
        <v>170</v>
      </c>
    </row>
    <row r="9" spans="2:17" ht="14.25">
      <c r="B9" s="310"/>
      <c r="C9" s="311"/>
      <c r="D9" s="311"/>
      <c r="E9" s="311"/>
      <c r="F9" s="1" t="s">
        <v>1</v>
      </c>
      <c r="G9" s="1" t="s">
        <v>1</v>
      </c>
      <c r="H9" s="30" t="s">
        <v>1</v>
      </c>
      <c r="I9" s="31" t="s">
        <v>1</v>
      </c>
      <c r="J9" s="30" t="s">
        <v>1</v>
      </c>
      <c r="K9" s="169" t="s">
        <v>1</v>
      </c>
      <c r="L9" s="202"/>
      <c r="M9" s="169"/>
      <c r="N9" s="31" t="s">
        <v>1</v>
      </c>
      <c r="O9" s="31" t="s">
        <v>1</v>
      </c>
      <c r="Q9" s="420" t="s">
        <v>1</v>
      </c>
    </row>
    <row r="10" spans="2:17" ht="14.25">
      <c r="B10" s="310"/>
      <c r="C10" s="311"/>
      <c r="D10" s="311"/>
      <c r="E10" s="311"/>
      <c r="F10" s="1" t="s">
        <v>167</v>
      </c>
      <c r="G10" s="1" t="s">
        <v>166</v>
      </c>
      <c r="H10" s="2" t="s">
        <v>139</v>
      </c>
      <c r="I10" s="2" t="s">
        <v>167</v>
      </c>
      <c r="J10" s="2" t="s">
        <v>166</v>
      </c>
      <c r="K10" s="188" t="s">
        <v>140</v>
      </c>
      <c r="L10" s="188"/>
      <c r="M10" s="170"/>
      <c r="N10" s="2" t="s">
        <v>134</v>
      </c>
      <c r="O10" s="2" t="s">
        <v>139</v>
      </c>
      <c r="Q10" s="1" t="s">
        <v>166</v>
      </c>
    </row>
    <row r="11" spans="2:17" ht="0.75" customHeight="1">
      <c r="B11" s="310"/>
      <c r="C11" s="311"/>
      <c r="D11" s="311"/>
      <c r="E11" s="311"/>
      <c r="F11" s="312"/>
      <c r="G11" s="313"/>
      <c r="H11" s="233"/>
      <c r="I11" s="33"/>
      <c r="J11" s="32"/>
      <c r="K11" s="189"/>
      <c r="L11" s="32"/>
      <c r="M11" s="197"/>
      <c r="N11" s="33"/>
      <c r="O11" s="33"/>
      <c r="Q11" s="421"/>
    </row>
    <row r="12" spans="2:17" ht="14.25">
      <c r="B12" s="307"/>
      <c r="C12" s="308"/>
      <c r="D12" s="308"/>
      <c r="E12" s="308"/>
      <c r="F12" s="395" t="s">
        <v>17</v>
      </c>
      <c r="G12" s="395" t="s">
        <v>17</v>
      </c>
      <c r="H12" s="395" t="s">
        <v>17</v>
      </c>
      <c r="I12" s="395" t="s">
        <v>17</v>
      </c>
      <c r="J12" s="395" t="s">
        <v>17</v>
      </c>
      <c r="K12" s="395" t="s">
        <v>103</v>
      </c>
      <c r="L12" s="396"/>
      <c r="M12" s="397"/>
      <c r="N12" s="395" t="s">
        <v>17</v>
      </c>
      <c r="O12" s="395" t="s">
        <v>17</v>
      </c>
      <c r="Q12" s="422" t="s">
        <v>17</v>
      </c>
    </row>
    <row r="13" spans="2:17" ht="6.75" customHeight="1">
      <c r="B13" s="325"/>
      <c r="C13" s="20"/>
      <c r="D13" s="20"/>
      <c r="E13" s="20"/>
      <c r="F13" s="239"/>
      <c r="G13" s="239"/>
      <c r="H13" s="326"/>
      <c r="I13" s="327"/>
      <c r="J13" s="327"/>
      <c r="K13" s="328"/>
      <c r="L13" s="329"/>
      <c r="M13" s="330"/>
      <c r="N13" s="239"/>
      <c r="O13" s="239"/>
      <c r="Q13" s="423"/>
    </row>
    <row r="14" spans="2:17" ht="15">
      <c r="B14" s="331">
        <v>1</v>
      </c>
      <c r="C14" s="332" t="s">
        <v>29</v>
      </c>
      <c r="D14" s="20"/>
      <c r="E14" s="20"/>
      <c r="F14" s="239"/>
      <c r="G14" s="239"/>
      <c r="H14" s="333"/>
      <c r="I14" s="334"/>
      <c r="J14" s="333"/>
      <c r="K14" s="330"/>
      <c r="L14" s="329"/>
      <c r="M14" s="330"/>
      <c r="N14" s="239"/>
      <c r="O14" s="239"/>
      <c r="Q14" s="424"/>
    </row>
    <row r="15" spans="2:17" ht="14.25">
      <c r="B15" s="325"/>
      <c r="C15" s="20"/>
      <c r="D15" s="20"/>
      <c r="E15" s="20"/>
      <c r="F15" s="239"/>
      <c r="G15" s="239"/>
      <c r="H15" s="333"/>
      <c r="I15" s="334"/>
      <c r="J15" s="333"/>
      <c r="K15" s="330"/>
      <c r="L15" s="329"/>
      <c r="M15" s="330"/>
      <c r="N15" s="239"/>
      <c r="O15" s="239"/>
      <c r="Q15" s="424"/>
    </row>
    <row r="16" spans="2:17" ht="14.25">
      <c r="B16" s="325"/>
      <c r="C16" s="20" t="s">
        <v>2</v>
      </c>
      <c r="D16" s="20" t="s">
        <v>30</v>
      </c>
      <c r="E16" s="21" t="s">
        <v>33</v>
      </c>
      <c r="F16" s="241">
        <f>I16-O16</f>
        <v>6709.969999999999</v>
      </c>
      <c r="G16" s="241">
        <f>+J16-N16</f>
        <v>5645.050000000001</v>
      </c>
      <c r="H16" s="234">
        <v>5841.91</v>
      </c>
      <c r="I16" s="22">
        <f>'[8]Top Sheet (Final)'!F10</f>
        <v>17928.69</v>
      </c>
      <c r="J16" s="22">
        <f>'[8]Top Sheet (Final)'!J10</f>
        <v>16863.77</v>
      </c>
      <c r="K16" s="190">
        <v>22913.27</v>
      </c>
      <c r="L16" s="190"/>
      <c r="M16" s="221"/>
      <c r="N16" s="239">
        <v>11218.72</v>
      </c>
      <c r="O16" s="239">
        <v>11218.72</v>
      </c>
      <c r="Q16" s="22">
        <v>16863.77</v>
      </c>
    </row>
    <row r="17" spans="2:17" ht="14.25">
      <c r="B17" s="325"/>
      <c r="C17" s="20"/>
      <c r="D17" s="20"/>
      <c r="E17" s="21" t="s">
        <v>55</v>
      </c>
      <c r="F17" s="241">
        <f>I17-O17</f>
        <v>3638.25</v>
      </c>
      <c r="G17" s="241">
        <f>+J17-N17</f>
        <v>3207.004000000001</v>
      </c>
      <c r="H17" s="234">
        <v>3296.22</v>
      </c>
      <c r="I17" s="22">
        <f>'[8]Top Sheet (Final)'!F11</f>
        <v>9684.74</v>
      </c>
      <c r="J17" s="27">
        <f>'[8]Top Sheet (Final)'!J11</f>
        <v>9253.494</v>
      </c>
      <c r="K17" s="190">
        <v>12535.039999999999</v>
      </c>
      <c r="L17" s="190"/>
      <c r="M17" s="221"/>
      <c r="N17" s="239">
        <v>6046.49</v>
      </c>
      <c r="O17" s="239">
        <v>6046.49</v>
      </c>
      <c r="Q17" s="22">
        <v>9253.494</v>
      </c>
    </row>
    <row r="18" spans="2:17" ht="14.25">
      <c r="B18" s="325"/>
      <c r="C18" s="20"/>
      <c r="D18" s="20"/>
      <c r="E18" s="20"/>
      <c r="F18" s="239"/>
      <c r="G18" s="239"/>
      <c r="H18" s="234"/>
      <c r="I18" s="22"/>
      <c r="J18" s="22"/>
      <c r="K18" s="190"/>
      <c r="L18" s="190"/>
      <c r="M18" s="221"/>
      <c r="N18" s="239"/>
      <c r="O18" s="239"/>
      <c r="Q18" s="425"/>
    </row>
    <row r="19" spans="2:17" ht="15.75">
      <c r="B19" s="325"/>
      <c r="C19" s="20"/>
      <c r="D19" s="335" t="s">
        <v>56</v>
      </c>
      <c r="E19" s="20"/>
      <c r="F19" s="336">
        <f>+F16+F17</f>
        <v>10348.22</v>
      </c>
      <c r="G19" s="337">
        <f>+G16+G17</f>
        <v>8852.054000000002</v>
      </c>
      <c r="H19" s="337">
        <v>9138.13</v>
      </c>
      <c r="I19" s="336">
        <f>I16+I17</f>
        <v>27613.43</v>
      </c>
      <c r="J19" s="336">
        <f>J16+J17</f>
        <v>26117.264000000003</v>
      </c>
      <c r="K19" s="336">
        <f>K16+K17</f>
        <v>35448.31</v>
      </c>
      <c r="L19" s="338"/>
      <c r="M19" s="339"/>
      <c r="N19" s="239">
        <v>17265.21</v>
      </c>
      <c r="O19" s="239">
        <v>17265.21</v>
      </c>
      <c r="Q19" s="426">
        <v>26117.264000000003</v>
      </c>
    </row>
    <row r="20" spans="2:17" ht="5.25" customHeight="1">
      <c r="B20" s="325"/>
      <c r="C20" s="20"/>
      <c r="D20" s="340"/>
      <c r="E20" s="20"/>
      <c r="F20" s="239"/>
      <c r="G20" s="239"/>
      <c r="H20" s="234"/>
      <c r="I20" s="22"/>
      <c r="J20" s="22"/>
      <c r="K20" s="221"/>
      <c r="L20" s="190"/>
      <c r="M20" s="221"/>
      <c r="N20" s="239"/>
      <c r="O20" s="239"/>
      <c r="Q20" s="425"/>
    </row>
    <row r="21" spans="2:17" ht="14.25">
      <c r="B21" s="325"/>
      <c r="C21" s="20" t="s">
        <v>3</v>
      </c>
      <c r="D21" s="20" t="s">
        <v>71</v>
      </c>
      <c r="E21" s="20"/>
      <c r="F21" s="241">
        <f>I21-O21</f>
        <v>689.1899999999998</v>
      </c>
      <c r="G21" s="241">
        <f>+J21-N21</f>
        <v>474.0600000000002</v>
      </c>
      <c r="H21" s="22">
        <v>445.82</v>
      </c>
      <c r="I21" s="22">
        <f>'[8]Top Sheet (Final)'!F13</f>
        <v>1431.6799999999998</v>
      </c>
      <c r="J21" s="22">
        <f>'[8]Top Sheet (Final)'!J13</f>
        <v>1216.5500000000002</v>
      </c>
      <c r="K21" s="191">
        <v>1746.74</v>
      </c>
      <c r="L21" s="191"/>
      <c r="M21" s="222"/>
      <c r="N21" s="239">
        <v>742.49</v>
      </c>
      <c r="O21" s="239">
        <v>742.49</v>
      </c>
      <c r="Q21" s="22">
        <v>1216.5500000000002</v>
      </c>
    </row>
    <row r="22" spans="2:17" ht="14.25">
      <c r="B22" s="325"/>
      <c r="C22" s="20" t="s">
        <v>4</v>
      </c>
      <c r="D22" s="23" t="s">
        <v>57</v>
      </c>
      <c r="E22" s="20"/>
      <c r="F22" s="241">
        <f>I22-O22</f>
        <v>3145.880000000001</v>
      </c>
      <c r="G22" s="241">
        <f>+J22-N22</f>
        <v>2045.380000000001</v>
      </c>
      <c r="H22" s="22">
        <v>2673.5899999999997</v>
      </c>
      <c r="I22" s="22">
        <f>'[8]Top Sheet (Final)'!F14</f>
        <v>8554.86</v>
      </c>
      <c r="J22" s="22">
        <f>'[8]Top Sheet (Final)'!J14:J14</f>
        <v>7454.360000000001</v>
      </c>
      <c r="K22" s="190">
        <v>9565.39</v>
      </c>
      <c r="L22" s="190"/>
      <c r="M22" s="221"/>
      <c r="N22" s="239">
        <v>5408.98</v>
      </c>
      <c r="O22" s="239">
        <v>5408.98</v>
      </c>
      <c r="Q22" s="22">
        <v>7454.360000000001</v>
      </c>
    </row>
    <row r="23" spans="2:17" ht="14.25">
      <c r="B23" s="325"/>
      <c r="C23" s="20" t="s">
        <v>5</v>
      </c>
      <c r="D23" s="23" t="s">
        <v>58</v>
      </c>
      <c r="E23" s="20"/>
      <c r="F23" s="241">
        <f>I23-O23</f>
        <v>1868.0200000000004</v>
      </c>
      <c r="G23" s="241">
        <f>+J23-N23</f>
        <v>1542.5100000000002</v>
      </c>
      <c r="H23" s="22">
        <v>1565.4199999999998</v>
      </c>
      <c r="I23" s="22">
        <f>'[8]Top Sheet (Final)'!F15</f>
        <v>4648.31</v>
      </c>
      <c r="J23" s="27">
        <f>'[8]Top Sheet (Final)'!J15</f>
        <v>4322.8</v>
      </c>
      <c r="K23" s="190">
        <v>5860.164</v>
      </c>
      <c r="L23" s="190"/>
      <c r="M23" s="221"/>
      <c r="N23" s="239">
        <v>2780.29</v>
      </c>
      <c r="O23" s="239">
        <v>2780.29</v>
      </c>
      <c r="Q23" s="22">
        <v>4322.8</v>
      </c>
    </row>
    <row r="24" spans="2:17" ht="14.25">
      <c r="B24" s="341"/>
      <c r="C24" s="24" t="s">
        <v>6</v>
      </c>
      <c r="D24" s="24" t="s">
        <v>49</v>
      </c>
      <c r="E24" s="24"/>
      <c r="F24" s="241">
        <f>I24-O24</f>
        <v>664.4499999999999</v>
      </c>
      <c r="G24" s="241">
        <f>+J24-N24</f>
        <v>512.476</v>
      </c>
      <c r="H24" s="226">
        <v>540.1800000000001</v>
      </c>
      <c r="I24" s="22">
        <f>'[8]Top Sheet (Final)'!F16</f>
        <v>1627.09</v>
      </c>
      <c r="J24" s="432">
        <f>'[8]Top Sheet (Final)'!J16</f>
        <v>1475.116</v>
      </c>
      <c r="K24" s="22">
        <v>1966.62</v>
      </c>
      <c r="L24" s="344"/>
      <c r="M24" s="343"/>
      <c r="N24" s="239">
        <v>962.64</v>
      </c>
      <c r="O24" s="239">
        <v>962.64</v>
      </c>
      <c r="Q24" s="427">
        <v>1475.116</v>
      </c>
    </row>
    <row r="25" spans="2:17" ht="5.25" customHeight="1">
      <c r="B25" s="341"/>
      <c r="C25" s="24"/>
      <c r="D25" s="24"/>
      <c r="E25" s="24"/>
      <c r="F25" s="342"/>
      <c r="G25" s="279"/>
      <c r="H25" s="345"/>
      <c r="I25" s="345"/>
      <c r="J25" s="345"/>
      <c r="K25" s="346"/>
      <c r="L25" s="344"/>
      <c r="M25" s="343"/>
      <c r="N25" s="239"/>
      <c r="O25" s="239"/>
      <c r="Q25" s="239"/>
    </row>
    <row r="26" spans="2:17" ht="15.75">
      <c r="B26" s="325"/>
      <c r="C26" s="20"/>
      <c r="D26" s="35" t="s">
        <v>59</v>
      </c>
      <c r="E26" s="20"/>
      <c r="F26" s="336">
        <f aca="true" t="shared" si="0" ref="F26:K26">F19+F21+F22+F23+F24</f>
        <v>16715.760000000002</v>
      </c>
      <c r="G26" s="336">
        <f t="shared" si="0"/>
        <v>13426.480000000003</v>
      </c>
      <c r="H26" s="336">
        <v>14363.14</v>
      </c>
      <c r="I26" s="336">
        <f t="shared" si="0"/>
        <v>43875.369999999995</v>
      </c>
      <c r="J26" s="336">
        <f t="shared" si="0"/>
        <v>40586.090000000004</v>
      </c>
      <c r="K26" s="336">
        <f t="shared" si="0"/>
        <v>54587.223999999995</v>
      </c>
      <c r="L26" s="338"/>
      <c r="M26" s="339"/>
      <c r="N26" s="239">
        <v>27159.61</v>
      </c>
      <c r="O26" s="239">
        <v>27159.61</v>
      </c>
      <c r="Q26" s="426">
        <v>40586.090000000004</v>
      </c>
    </row>
    <row r="27" spans="2:17" ht="14.25">
      <c r="B27" s="325"/>
      <c r="C27" s="20"/>
      <c r="D27" s="20"/>
      <c r="E27" s="20"/>
      <c r="F27" s="239"/>
      <c r="G27" s="239"/>
      <c r="H27" s="234"/>
      <c r="I27" s="22"/>
      <c r="J27" s="22"/>
      <c r="K27" s="221"/>
      <c r="L27" s="190"/>
      <c r="M27" s="221"/>
      <c r="N27" s="239"/>
      <c r="O27" s="239"/>
      <c r="Q27" s="239"/>
    </row>
    <row r="28" spans="2:17" ht="14.25">
      <c r="B28" s="325"/>
      <c r="C28" s="23" t="s">
        <v>60</v>
      </c>
      <c r="D28" s="20"/>
      <c r="E28" s="20"/>
      <c r="F28" s="241">
        <f>I28-O28</f>
        <v>1967.9999999999995</v>
      </c>
      <c r="G28" s="241">
        <f>+J28-N28</f>
        <v>920.4299999999998</v>
      </c>
      <c r="H28" s="234">
        <v>1603.6960000000004</v>
      </c>
      <c r="I28" s="22">
        <f>-'[8]Top Sheet (Final)'!F18</f>
        <v>5363.32</v>
      </c>
      <c r="J28" s="22">
        <f>-'[8]Top Sheet (Final)'!J18</f>
        <v>4315.75</v>
      </c>
      <c r="K28" s="190">
        <v>5238.794</v>
      </c>
      <c r="L28" s="190"/>
      <c r="M28" s="221"/>
      <c r="N28" s="239">
        <v>3395.32</v>
      </c>
      <c r="O28" s="239">
        <v>3395.32</v>
      </c>
      <c r="Q28" s="22">
        <v>4315.75</v>
      </c>
    </row>
    <row r="29" spans="2:17" ht="6" customHeight="1">
      <c r="B29" s="325"/>
      <c r="C29" s="20"/>
      <c r="D29" s="20"/>
      <c r="E29" s="20"/>
      <c r="F29" s="239"/>
      <c r="G29" s="239"/>
      <c r="H29" s="347"/>
      <c r="I29" s="348"/>
      <c r="J29" s="348"/>
      <c r="K29" s="349"/>
      <c r="L29" s="190"/>
      <c r="M29" s="221"/>
      <c r="N29" s="239"/>
      <c r="O29" s="239"/>
      <c r="Q29" s="239"/>
    </row>
    <row r="30" spans="2:17" ht="15.75">
      <c r="B30" s="350" t="s">
        <v>120</v>
      </c>
      <c r="C30" s="323"/>
      <c r="D30" s="323"/>
      <c r="E30" s="323"/>
      <c r="F30" s="336">
        <f aca="true" t="shared" si="1" ref="F30:K30">F26-F28</f>
        <v>14747.760000000002</v>
      </c>
      <c r="G30" s="336">
        <f t="shared" si="1"/>
        <v>12506.050000000003</v>
      </c>
      <c r="H30" s="336">
        <v>12759.444</v>
      </c>
      <c r="I30" s="336">
        <f t="shared" si="1"/>
        <v>38512.049999999996</v>
      </c>
      <c r="J30" s="336">
        <f t="shared" si="1"/>
        <v>36270.340000000004</v>
      </c>
      <c r="K30" s="336">
        <f t="shared" si="1"/>
        <v>49348.42999999999</v>
      </c>
      <c r="L30" s="338"/>
      <c r="M30" s="339"/>
      <c r="N30" s="402">
        <v>23764.29</v>
      </c>
      <c r="O30" s="402">
        <v>23764.29</v>
      </c>
      <c r="Q30" s="426">
        <v>36270.340000000004</v>
      </c>
    </row>
    <row r="31" spans="2:17" ht="6" customHeight="1">
      <c r="B31" s="325"/>
      <c r="C31" s="20"/>
      <c r="D31" s="20"/>
      <c r="E31" s="20"/>
      <c r="F31" s="239"/>
      <c r="G31" s="239"/>
      <c r="H31" s="234"/>
      <c r="I31" s="22"/>
      <c r="J31" s="22"/>
      <c r="K31" s="221"/>
      <c r="L31" s="190"/>
      <c r="M31" s="221"/>
      <c r="N31" s="239"/>
      <c r="O31" s="239"/>
      <c r="Q31" s="425"/>
    </row>
    <row r="32" spans="2:17" ht="15">
      <c r="B32" s="331">
        <v>2</v>
      </c>
      <c r="C32" s="332" t="s">
        <v>31</v>
      </c>
      <c r="D32" s="20"/>
      <c r="E32" s="20"/>
      <c r="F32" s="239"/>
      <c r="G32" s="239"/>
      <c r="H32" s="234"/>
      <c r="I32" s="22"/>
      <c r="J32" s="22"/>
      <c r="K32" s="221"/>
      <c r="L32" s="190"/>
      <c r="M32" s="221"/>
      <c r="N32" s="239"/>
      <c r="O32" s="239"/>
      <c r="Q32" s="425"/>
    </row>
    <row r="33" spans="2:17" ht="14.25">
      <c r="B33" s="325"/>
      <c r="C33" s="20"/>
      <c r="D33" s="20"/>
      <c r="E33" s="20"/>
      <c r="F33" s="239"/>
      <c r="G33" s="239"/>
      <c r="H33" s="234"/>
      <c r="I33" s="22"/>
      <c r="J33" s="22"/>
      <c r="K33" s="221"/>
      <c r="L33" s="190"/>
      <c r="M33" s="221"/>
      <c r="N33" s="239"/>
      <c r="O33" s="239"/>
      <c r="Q33" s="239"/>
    </row>
    <row r="34" spans="2:17" ht="14.25">
      <c r="B34" s="325"/>
      <c r="C34" s="20" t="s">
        <v>2</v>
      </c>
      <c r="D34" s="20" t="s">
        <v>30</v>
      </c>
      <c r="E34" s="21" t="s">
        <v>32</v>
      </c>
      <c r="F34" s="241">
        <f>I34-O34</f>
        <v>4624.8099999999995</v>
      </c>
      <c r="G34" s="241">
        <f>+J34-N34</f>
        <v>3765.3599999999988</v>
      </c>
      <c r="H34" s="234">
        <v>4036.4399999999996</v>
      </c>
      <c r="I34" s="22">
        <f>'[8]Top Sheet (Final)'!F23</f>
        <v>12188.58</v>
      </c>
      <c r="J34" s="22">
        <f>'[8]Top Sheet (Final)'!J23</f>
        <v>11329.13</v>
      </c>
      <c r="K34" s="190">
        <v>15411.77</v>
      </c>
      <c r="L34" s="190"/>
      <c r="M34" s="221"/>
      <c r="N34" s="239">
        <v>7563.77</v>
      </c>
      <c r="O34" s="239">
        <v>7563.77</v>
      </c>
      <c r="Q34" s="22">
        <v>11329.13</v>
      </c>
    </row>
    <row r="35" spans="2:17" ht="14.25">
      <c r="B35" s="325"/>
      <c r="C35" s="20"/>
      <c r="D35" s="20"/>
      <c r="E35" s="21" t="s">
        <v>34</v>
      </c>
      <c r="F35" s="241">
        <f>I35-O35</f>
        <v>165.7</v>
      </c>
      <c r="G35" s="241">
        <f>+J35-N35</f>
        <v>79.54999999999998</v>
      </c>
      <c r="H35" s="234">
        <v>92.04</v>
      </c>
      <c r="I35" s="22">
        <f>'[8]Top Sheet (Final)'!F24</f>
        <v>280.57</v>
      </c>
      <c r="J35" s="22">
        <f>'[8]Top Sheet (Final)'!J24</f>
        <v>194.42</v>
      </c>
      <c r="K35" s="190">
        <v>325.55</v>
      </c>
      <c r="L35" s="190"/>
      <c r="M35" s="221"/>
      <c r="N35" s="239">
        <v>114.87</v>
      </c>
      <c r="O35" s="239">
        <v>114.87</v>
      </c>
      <c r="Q35" s="22">
        <v>194.42</v>
      </c>
    </row>
    <row r="36" spans="2:17" ht="28.5">
      <c r="B36" s="325"/>
      <c r="C36" s="20"/>
      <c r="D36" s="20"/>
      <c r="E36" s="278" t="s">
        <v>147</v>
      </c>
      <c r="F36" s="409">
        <v>0</v>
      </c>
      <c r="G36" s="409">
        <v>0</v>
      </c>
      <c r="H36" s="235">
        <v>0</v>
      </c>
      <c r="I36" s="226">
        <v>0</v>
      </c>
      <c r="J36" s="226">
        <v>0</v>
      </c>
      <c r="K36" s="193">
        <v>70.47</v>
      </c>
      <c r="L36" s="190"/>
      <c r="M36" s="221"/>
      <c r="N36" s="239">
        <v>0</v>
      </c>
      <c r="O36" s="239">
        <v>0</v>
      </c>
      <c r="Q36" s="428">
        <v>0</v>
      </c>
    </row>
    <row r="37" spans="2:17" ht="8.25" customHeight="1">
      <c r="B37" s="325"/>
      <c r="C37" s="20"/>
      <c r="D37" s="20"/>
      <c r="E37" s="21"/>
      <c r="F37" s="238"/>
      <c r="G37" s="22"/>
      <c r="H37" s="234"/>
      <c r="I37" s="22"/>
      <c r="J37" s="22"/>
      <c r="K37" s="190"/>
      <c r="L37" s="190"/>
      <c r="M37" s="221"/>
      <c r="N37" s="239"/>
      <c r="O37" s="239"/>
      <c r="Q37" s="239"/>
    </row>
    <row r="38" spans="2:17" ht="15.75">
      <c r="B38" s="325"/>
      <c r="C38" s="20"/>
      <c r="D38" s="335" t="s">
        <v>35</v>
      </c>
      <c r="E38" s="20"/>
      <c r="F38" s="336">
        <f>+F34+F35</f>
        <v>4790.509999999999</v>
      </c>
      <c r="G38" s="337">
        <f>+G34+G35</f>
        <v>3844.909999999999</v>
      </c>
      <c r="H38" s="337">
        <v>4128.48</v>
      </c>
      <c r="I38" s="336">
        <f>I34+I35</f>
        <v>12469.15</v>
      </c>
      <c r="J38" s="336">
        <f>J34+J35</f>
        <v>11523.55</v>
      </c>
      <c r="K38" s="336">
        <f>K34+K35+K36</f>
        <v>15807.789999999999</v>
      </c>
      <c r="L38" s="338"/>
      <c r="M38" s="339"/>
      <c r="N38" s="239">
        <v>7678.64</v>
      </c>
      <c r="O38" s="239">
        <v>7678.64</v>
      </c>
      <c r="Q38" s="426">
        <v>11523.55</v>
      </c>
    </row>
    <row r="39" spans="2:17" ht="10.5" customHeight="1">
      <c r="B39" s="325"/>
      <c r="C39" s="20"/>
      <c r="D39" s="20"/>
      <c r="E39" s="352"/>
      <c r="F39" s="242"/>
      <c r="G39" s="22"/>
      <c r="H39" s="234"/>
      <c r="I39" s="22"/>
      <c r="J39" s="22"/>
      <c r="K39" s="221"/>
      <c r="L39" s="190"/>
      <c r="M39" s="221"/>
      <c r="N39" s="239"/>
      <c r="O39" s="239"/>
      <c r="Q39" s="239"/>
    </row>
    <row r="40" spans="2:17" ht="14.25">
      <c r="B40" s="325"/>
      <c r="C40" s="20" t="s">
        <v>3</v>
      </c>
      <c r="D40" s="20" t="s">
        <v>66</v>
      </c>
      <c r="E40" s="20"/>
      <c r="F40" s="241">
        <f>I40-O40</f>
        <v>83.54</v>
      </c>
      <c r="G40" s="241">
        <f>+J40-N40</f>
        <v>66.72</v>
      </c>
      <c r="H40" s="234">
        <v>17.009999999999998</v>
      </c>
      <c r="I40" s="22">
        <f>'[8]Top Sheet (Final)'!F26</f>
        <v>115.73</v>
      </c>
      <c r="J40" s="22">
        <f>'[8]Top Sheet (Final)'!J26</f>
        <v>98.91</v>
      </c>
      <c r="K40" s="190">
        <v>185.69</v>
      </c>
      <c r="L40" s="190"/>
      <c r="M40" s="221"/>
      <c r="N40" s="239">
        <v>32.19</v>
      </c>
      <c r="O40" s="239">
        <v>32.19</v>
      </c>
      <c r="Q40" s="22">
        <v>98.91</v>
      </c>
    </row>
    <row r="41" spans="2:17" ht="14.25">
      <c r="B41" s="325"/>
      <c r="C41" s="20" t="s">
        <v>4</v>
      </c>
      <c r="D41" s="23" t="s">
        <v>37</v>
      </c>
      <c r="E41" s="20"/>
      <c r="F41" s="241">
        <f>I41-O41</f>
        <v>269.4100000000001</v>
      </c>
      <c r="G41" s="241">
        <f>+J41-N41</f>
        <v>215.5</v>
      </c>
      <c r="H41" s="234">
        <v>249.4</v>
      </c>
      <c r="I41" s="22">
        <f>'[8]Top Sheet (Final)'!F27</f>
        <v>702.69</v>
      </c>
      <c r="J41" s="22">
        <f>'[8]Top Sheet (Final)'!J27</f>
        <v>648.78</v>
      </c>
      <c r="K41" s="190">
        <v>793.38</v>
      </c>
      <c r="L41" s="190"/>
      <c r="M41" s="221"/>
      <c r="N41" s="239">
        <v>433.28</v>
      </c>
      <c r="O41" s="239">
        <v>433.28</v>
      </c>
      <c r="Q41" s="22">
        <v>648.78</v>
      </c>
    </row>
    <row r="42" spans="2:17" ht="14.25">
      <c r="B42" s="325"/>
      <c r="C42" s="20" t="s">
        <v>5</v>
      </c>
      <c r="D42" s="23" t="s">
        <v>38</v>
      </c>
      <c r="E42" s="20"/>
      <c r="F42" s="241">
        <f>I42-O42</f>
        <v>413.04999999999995</v>
      </c>
      <c r="G42" s="241">
        <f>+J42-N42</f>
        <v>332.13</v>
      </c>
      <c r="H42" s="234">
        <v>355.90999999999997</v>
      </c>
      <c r="I42" s="22">
        <f>'[8]Top Sheet (Final)'!F28</f>
        <v>1019.62</v>
      </c>
      <c r="J42" s="22">
        <f>'[8]Top Sheet (Final)'!J28</f>
        <v>938.7</v>
      </c>
      <c r="K42" s="190">
        <v>1239.23</v>
      </c>
      <c r="L42" s="190"/>
      <c r="M42" s="221"/>
      <c r="N42" s="239">
        <v>606.57</v>
      </c>
      <c r="O42" s="239">
        <v>606.57</v>
      </c>
      <c r="Q42" s="22">
        <v>938.7</v>
      </c>
    </row>
    <row r="43" spans="2:17" ht="22.5" customHeight="1">
      <c r="B43" s="325"/>
      <c r="C43" s="24" t="s">
        <v>6</v>
      </c>
      <c r="D43" s="24" t="s">
        <v>49</v>
      </c>
      <c r="E43" s="24"/>
      <c r="F43" s="241">
        <f>I43-O43</f>
        <v>108.08</v>
      </c>
      <c r="G43" s="400">
        <f>+J43-N43</f>
        <v>34.83999999999999</v>
      </c>
      <c r="H43" s="346">
        <v>77.01000000000002</v>
      </c>
      <c r="I43" s="345">
        <f>'[8]Top Sheet (Final)'!F29</f>
        <v>218.25</v>
      </c>
      <c r="J43" s="431">
        <f>'[8]Top Sheet (Final)'!J29</f>
        <v>145.01</v>
      </c>
      <c r="K43" s="353">
        <v>172.45</v>
      </c>
      <c r="L43" s="344"/>
      <c r="M43" s="343"/>
      <c r="N43" s="239">
        <v>110.17</v>
      </c>
      <c r="O43" s="239">
        <v>110.17</v>
      </c>
      <c r="Q43" s="427">
        <v>145.01</v>
      </c>
    </row>
    <row r="44" spans="2:17" ht="15.75">
      <c r="B44" s="325"/>
      <c r="C44" s="20"/>
      <c r="D44" s="340" t="s">
        <v>59</v>
      </c>
      <c r="E44" s="20"/>
      <c r="F44" s="336">
        <f aca="true" t="shared" si="2" ref="F44:K44">F38+F40+F41+F42+F43</f>
        <v>5664.589999999999</v>
      </c>
      <c r="G44" s="336">
        <f t="shared" si="2"/>
        <v>4494.099999999999</v>
      </c>
      <c r="H44" s="336">
        <v>4827.8099999999995</v>
      </c>
      <c r="I44" s="336">
        <f t="shared" si="2"/>
        <v>14525.44</v>
      </c>
      <c r="J44" s="336">
        <f t="shared" si="2"/>
        <v>13354.95</v>
      </c>
      <c r="K44" s="336">
        <f t="shared" si="2"/>
        <v>18198.54</v>
      </c>
      <c r="L44" s="338"/>
      <c r="M44" s="339"/>
      <c r="N44" s="239">
        <v>8860.85</v>
      </c>
      <c r="O44" s="239">
        <v>8860.85</v>
      </c>
      <c r="Q44" s="426">
        <v>13354.95</v>
      </c>
    </row>
    <row r="45" spans="2:17" ht="14.25">
      <c r="B45" s="325"/>
      <c r="C45" s="20"/>
      <c r="D45" s="20"/>
      <c r="E45" s="20"/>
      <c r="F45" s="239"/>
      <c r="G45" s="22"/>
      <c r="H45" s="234"/>
      <c r="I45" s="22"/>
      <c r="J45" s="22"/>
      <c r="K45" s="221"/>
      <c r="L45" s="190"/>
      <c r="M45" s="221"/>
      <c r="N45" s="239"/>
      <c r="O45" s="239"/>
      <c r="Q45" s="425"/>
    </row>
    <row r="46" spans="2:17" ht="14.25">
      <c r="B46" s="325"/>
      <c r="C46" s="24" t="s">
        <v>39</v>
      </c>
      <c r="D46" s="25" t="s">
        <v>40</v>
      </c>
      <c r="E46" s="26" t="s">
        <v>72</v>
      </c>
      <c r="F46" s="241">
        <f>I46-O46</f>
        <v>9.91</v>
      </c>
      <c r="G46" s="241">
        <f>+J46-N46</f>
        <v>5.699999999999999</v>
      </c>
      <c r="H46" s="234">
        <v>13.99</v>
      </c>
      <c r="I46" s="22">
        <f>'[8]Top Sheet (Final)'!F37</f>
        <v>40</v>
      </c>
      <c r="J46" s="22">
        <f>'[8]Top Sheet (Final)'!J37</f>
        <v>35.79</v>
      </c>
      <c r="K46" s="192">
        <v>45.42</v>
      </c>
      <c r="L46" s="192"/>
      <c r="M46" s="223"/>
      <c r="N46" s="239">
        <v>30.09</v>
      </c>
      <c r="O46" s="239">
        <v>30.09</v>
      </c>
      <c r="P46" s="355"/>
      <c r="Q46" s="22">
        <v>35.79</v>
      </c>
    </row>
    <row r="47" spans="2:17" s="356" customFormat="1" ht="28.5">
      <c r="B47" s="341"/>
      <c r="C47" s="24"/>
      <c r="D47" s="28" t="s">
        <v>70</v>
      </c>
      <c r="E47" s="26" t="s">
        <v>160</v>
      </c>
      <c r="F47" s="241">
        <f>I47-O47</f>
        <v>-599.5838202816764</v>
      </c>
      <c r="G47" s="280">
        <f>+J47-N47</f>
        <v>-339.7924452655327</v>
      </c>
      <c r="H47" s="245">
        <v>-228.2900000000036</v>
      </c>
      <c r="I47" s="245">
        <f>-'[8]Top Sheet (Final)'!F31+'[8]Top Sheet (Final)'!F34-'[8]Top Sheet (Final)'!F40</f>
        <v>-936.8138202816777</v>
      </c>
      <c r="J47" s="245">
        <f>-'[8]Top Sheet (Final)'!J31+'[8]Top Sheet (Final)'!J34-'[8]Top Sheet (Final)'!J40</f>
        <v>-677.0224452655341</v>
      </c>
      <c r="K47" s="193">
        <v>-985.0006811699932</v>
      </c>
      <c r="L47" s="193"/>
      <c r="M47" s="198"/>
      <c r="N47" s="403">
        <v>-337.2300000000014</v>
      </c>
      <c r="O47" s="403">
        <v>-337.2300000000014</v>
      </c>
      <c r="Q47" s="428">
        <v>-677.015999999996</v>
      </c>
    </row>
    <row r="48" spans="2:17" s="356" customFormat="1" ht="14.25" hidden="1">
      <c r="B48" s="341"/>
      <c r="C48" s="24"/>
      <c r="D48" s="28" t="s">
        <v>128</v>
      </c>
      <c r="E48" s="26" t="s">
        <v>129</v>
      </c>
      <c r="F48" s="226">
        <v>0</v>
      </c>
      <c r="G48" s="235">
        <v>0</v>
      </c>
      <c r="H48" s="235"/>
      <c r="I48" s="226">
        <v>0</v>
      </c>
      <c r="J48" s="226">
        <v>0</v>
      </c>
      <c r="K48" s="198">
        <v>-412.9</v>
      </c>
      <c r="L48" s="193"/>
      <c r="M48" s="198"/>
      <c r="N48" s="342">
        <v>0</v>
      </c>
      <c r="O48" s="342">
        <v>0</v>
      </c>
      <c r="Q48" s="429"/>
    </row>
    <row r="49" spans="2:17" ht="7.5" customHeight="1">
      <c r="B49" s="325"/>
      <c r="C49" s="20"/>
      <c r="D49" s="20"/>
      <c r="E49" s="20"/>
      <c r="F49" s="239"/>
      <c r="G49" s="239"/>
      <c r="H49" s="357"/>
      <c r="I49" s="358"/>
      <c r="J49" s="358"/>
      <c r="K49" s="359"/>
      <c r="L49" s="193"/>
      <c r="M49" s="198"/>
      <c r="N49" s="239"/>
      <c r="O49" s="239"/>
      <c r="Q49" s="239"/>
    </row>
    <row r="50" spans="2:17" ht="15">
      <c r="B50" s="350" t="s">
        <v>41</v>
      </c>
      <c r="C50" s="323"/>
      <c r="D50" s="323"/>
      <c r="E50" s="323"/>
      <c r="F50" s="360">
        <f>I50-H50</f>
        <v>12902.982888956994</v>
      </c>
      <c r="G50" s="337">
        <f>+G44-G46-G47</f>
        <v>4828.192445265532</v>
      </c>
      <c r="H50" s="337">
        <v>5042.110000000003</v>
      </c>
      <c r="I50" s="361">
        <f>+'SEBI PL'!K34</f>
        <v>17945.092888957</v>
      </c>
      <c r="J50" s="361" t="e">
        <f>+'SEBI PL'!#REF!</f>
        <v>#REF!</v>
      </c>
      <c r="K50" s="362">
        <f>+K44-K46-K47</f>
        <v>19138.120681169996</v>
      </c>
      <c r="L50" s="338"/>
      <c r="M50" s="339"/>
      <c r="N50" s="239">
        <v>9167.990000000002</v>
      </c>
      <c r="O50" s="239">
        <v>9167.990000000002</v>
      </c>
      <c r="P50" s="355"/>
      <c r="Q50" s="430">
        <v>13996.175999999996</v>
      </c>
    </row>
    <row r="51" spans="2:17" s="370" customFormat="1" ht="2.25" customHeight="1" hidden="1">
      <c r="B51" s="363"/>
      <c r="C51" s="364"/>
      <c r="D51" s="364"/>
      <c r="E51" s="364"/>
      <c r="F51" s="365"/>
      <c r="G51" s="365"/>
      <c r="H51" s="366"/>
      <c r="I51" s="367"/>
      <c r="J51" s="367"/>
      <c r="K51" s="368"/>
      <c r="L51" s="368"/>
      <c r="M51" s="369"/>
      <c r="N51" s="365"/>
      <c r="O51" s="365"/>
      <c r="Q51" s="365"/>
    </row>
    <row r="52" spans="2:17" ht="8.25" customHeight="1">
      <c r="B52" s="325"/>
      <c r="C52" s="20"/>
      <c r="D52" s="20"/>
      <c r="E52" s="20"/>
      <c r="F52" s="239"/>
      <c r="G52" s="239"/>
      <c r="H52" s="371"/>
      <c r="I52" s="372"/>
      <c r="J52" s="372"/>
      <c r="K52" s="373"/>
      <c r="L52" s="373"/>
      <c r="M52" s="374"/>
      <c r="N52" s="404"/>
      <c r="O52" s="404"/>
      <c r="P52" s="355"/>
      <c r="Q52" s="404"/>
    </row>
    <row r="53" spans="2:13" ht="15">
      <c r="B53" s="331">
        <v>3</v>
      </c>
      <c r="C53" s="35" t="s">
        <v>101</v>
      </c>
      <c r="D53" s="20"/>
      <c r="E53" s="20"/>
      <c r="F53" s="239"/>
      <c r="G53" s="242"/>
      <c r="H53" s="399"/>
      <c r="I53" s="372"/>
      <c r="J53" s="372"/>
      <c r="K53" s="373"/>
      <c r="L53" s="373"/>
      <c r="M53" s="374"/>
    </row>
    <row r="54" spans="2:13" ht="14.25">
      <c r="B54" s="325"/>
      <c r="C54" s="20"/>
      <c r="D54" s="20"/>
      <c r="E54" s="20"/>
      <c r="F54" s="239"/>
      <c r="G54" s="239"/>
      <c r="H54" s="375"/>
      <c r="I54" s="376"/>
      <c r="J54" s="376"/>
      <c r="K54" s="373"/>
      <c r="L54" s="373"/>
      <c r="M54" s="374"/>
    </row>
    <row r="55" spans="2:13" ht="14.25">
      <c r="B55" s="325"/>
      <c r="C55" s="20" t="s">
        <v>2</v>
      </c>
      <c r="D55" s="20" t="s">
        <v>30</v>
      </c>
      <c r="E55" s="21" t="s">
        <v>32</v>
      </c>
      <c r="F55" s="241">
        <f>I55</f>
        <v>8594.5</v>
      </c>
      <c r="G55" s="27">
        <f>J55</f>
        <v>8929.27</v>
      </c>
      <c r="H55" s="236">
        <v>9013.44</v>
      </c>
      <c r="I55" s="27">
        <f>'[8]Top Sheet (Final)'!D54</f>
        <v>8594.5</v>
      </c>
      <c r="J55" s="27">
        <f>'[8]Top Sheet (Final)'!H54</f>
        <v>8929.27</v>
      </c>
      <c r="K55" s="194">
        <v>8863.69</v>
      </c>
      <c r="L55" s="194"/>
      <c r="M55" s="224"/>
    </row>
    <row r="56" spans="2:13" ht="14.25">
      <c r="B56" s="325"/>
      <c r="C56" s="20"/>
      <c r="D56" s="20"/>
      <c r="E56" s="21" t="s">
        <v>34</v>
      </c>
      <c r="F56" s="241">
        <f>I56</f>
        <v>9153.51</v>
      </c>
      <c r="G56" s="27">
        <f>J56</f>
        <v>8363.06</v>
      </c>
      <c r="H56" s="236">
        <v>9683.03</v>
      </c>
      <c r="I56" s="27">
        <f>'[8]Top Sheet (Final)'!D55</f>
        <v>9153.51</v>
      </c>
      <c r="J56" s="27">
        <f>'[8]Top Sheet (Final)'!H55</f>
        <v>8363.06</v>
      </c>
      <c r="K56" s="194">
        <v>8224.57</v>
      </c>
      <c r="L56" s="194"/>
      <c r="M56" s="224"/>
    </row>
    <row r="57" spans="2:13" ht="8.25" customHeight="1">
      <c r="B57" s="325"/>
      <c r="C57" s="20"/>
      <c r="D57" s="20"/>
      <c r="E57" s="21"/>
      <c r="F57" s="238"/>
      <c r="G57" s="22"/>
      <c r="H57" s="234"/>
      <c r="I57" s="22"/>
      <c r="J57" s="22"/>
      <c r="K57" s="194"/>
      <c r="L57" s="194"/>
      <c r="M57" s="224"/>
    </row>
    <row r="58" spans="2:13" ht="15">
      <c r="B58" s="325"/>
      <c r="C58" s="20"/>
      <c r="D58" s="335" t="s">
        <v>35</v>
      </c>
      <c r="E58" s="20"/>
      <c r="F58" s="336">
        <f>F55+F56</f>
        <v>17748.010000000002</v>
      </c>
      <c r="G58" s="336">
        <f>+G55+G56</f>
        <v>17292.33</v>
      </c>
      <c r="H58" s="337">
        <v>18696.47</v>
      </c>
      <c r="I58" s="336">
        <f>I55+I56</f>
        <v>17748.010000000002</v>
      </c>
      <c r="J58" s="336">
        <f>+J55+J56</f>
        <v>17292.33</v>
      </c>
      <c r="K58" s="336">
        <f>+K55+K56</f>
        <v>17088.260000000002</v>
      </c>
      <c r="L58" s="338"/>
      <c r="M58" s="339"/>
    </row>
    <row r="59" spans="2:13" ht="14.25">
      <c r="B59" s="325"/>
      <c r="C59" s="20"/>
      <c r="D59" s="20"/>
      <c r="E59" s="20"/>
      <c r="F59" s="239"/>
      <c r="G59" s="372"/>
      <c r="H59" s="371"/>
      <c r="I59" s="372"/>
      <c r="J59" s="372"/>
      <c r="K59" s="373"/>
      <c r="L59" s="373"/>
      <c r="M59" s="374"/>
    </row>
    <row r="60" spans="2:13" ht="14.25">
      <c r="B60" s="325"/>
      <c r="C60" s="20" t="s">
        <v>3</v>
      </c>
      <c r="D60" s="20" t="s">
        <v>36</v>
      </c>
      <c r="E60" s="20"/>
      <c r="F60" s="242">
        <f>I60</f>
        <v>8040.8973204</v>
      </c>
      <c r="G60" s="22">
        <f>+J60</f>
        <v>7092.8573204</v>
      </c>
      <c r="H60" s="234">
        <v>7832.537320400001</v>
      </c>
      <c r="I60" s="22">
        <f>'[8]Top Sheet (Final)'!D57</f>
        <v>8040.8973204</v>
      </c>
      <c r="J60" s="22">
        <f>'[8]Top Sheet (Final)'!H57</f>
        <v>7092.8573204</v>
      </c>
      <c r="K60" s="190">
        <v>7302.4573204</v>
      </c>
      <c r="L60" s="190"/>
      <c r="M60" s="221"/>
    </row>
    <row r="61" spans="2:13" ht="14.25">
      <c r="B61" s="325"/>
      <c r="C61" s="20" t="s">
        <v>4</v>
      </c>
      <c r="D61" s="23" t="s">
        <v>37</v>
      </c>
      <c r="E61" s="20"/>
      <c r="F61" s="242">
        <f>I61</f>
        <v>4096.0247066</v>
      </c>
      <c r="G61" s="22">
        <f>+J61</f>
        <v>3843.1847066</v>
      </c>
      <c r="H61" s="234">
        <v>4172.4947066</v>
      </c>
      <c r="I61" s="22">
        <f>'[8]Top Sheet (Final)'!D58</f>
        <v>4096.0247066</v>
      </c>
      <c r="J61" s="22">
        <f>'[8]Top Sheet (Final)'!H58</f>
        <v>3843.1847066</v>
      </c>
      <c r="K61" s="190">
        <v>4191.1847066</v>
      </c>
      <c r="L61" s="190"/>
      <c r="M61" s="221"/>
    </row>
    <row r="62" spans="2:13" ht="14.25">
      <c r="B62" s="325"/>
      <c r="C62" s="20" t="s">
        <v>5</v>
      </c>
      <c r="D62" s="23" t="s">
        <v>38</v>
      </c>
      <c r="E62" s="20"/>
      <c r="F62" s="242">
        <f>I62</f>
        <v>6925.15</v>
      </c>
      <c r="G62" s="22">
        <f>+J62</f>
        <v>6933.23</v>
      </c>
      <c r="H62" s="234">
        <v>6917.79</v>
      </c>
      <c r="I62" s="22">
        <f>'[8]Top Sheet (Final)'!D59</f>
        <v>6925.15</v>
      </c>
      <c r="J62" s="22">
        <f>'[8]Top Sheet (Final)'!H59</f>
        <v>6933.23</v>
      </c>
      <c r="K62" s="190">
        <v>6960.54</v>
      </c>
      <c r="L62" s="190"/>
      <c r="M62" s="221"/>
    </row>
    <row r="63" spans="2:13" ht="14.25">
      <c r="B63" s="325"/>
      <c r="C63" s="20" t="s">
        <v>6</v>
      </c>
      <c r="D63" s="20" t="s">
        <v>49</v>
      </c>
      <c r="E63" s="20"/>
      <c r="F63" s="242">
        <f>I63</f>
        <v>1019.1197999999999</v>
      </c>
      <c r="G63" s="22">
        <f>+J63</f>
        <v>987.8997999999999</v>
      </c>
      <c r="H63" s="234">
        <v>999.9198</v>
      </c>
      <c r="I63" s="22">
        <f>'[8]Top Sheet (Final)'!D60</f>
        <v>1019.1197999999999</v>
      </c>
      <c r="J63" s="22">
        <f>'[8]Top Sheet (Final)'!H60</f>
        <v>987.8997999999999</v>
      </c>
      <c r="K63" s="190">
        <v>901.5498</v>
      </c>
      <c r="L63" s="190"/>
      <c r="M63" s="221"/>
    </row>
    <row r="64" spans="2:13" ht="15">
      <c r="B64" s="325"/>
      <c r="C64" s="20"/>
      <c r="D64" s="35" t="s">
        <v>77</v>
      </c>
      <c r="E64" s="20"/>
      <c r="F64" s="34">
        <f aca="true" t="shared" si="3" ref="F64:K64">F58+F60+F61+F62+F63</f>
        <v>37829.201827000004</v>
      </c>
      <c r="G64" s="34">
        <f t="shared" si="3"/>
        <v>36149.501827</v>
      </c>
      <c r="H64" s="34">
        <v>38619.21182700001</v>
      </c>
      <c r="I64" s="34">
        <f t="shared" si="3"/>
        <v>37829.201827000004</v>
      </c>
      <c r="J64" s="34">
        <f t="shared" si="3"/>
        <v>36149.501827</v>
      </c>
      <c r="K64" s="34">
        <f t="shared" si="3"/>
        <v>36443.991827000005</v>
      </c>
      <c r="L64" s="203"/>
      <c r="M64" s="199"/>
    </row>
    <row r="65" spans="2:13" ht="14.25">
      <c r="B65" s="325"/>
      <c r="C65" s="20"/>
      <c r="D65" s="20"/>
      <c r="E65" s="20"/>
      <c r="F65" s="22"/>
      <c r="G65" s="22"/>
      <c r="H65" s="234"/>
      <c r="I65" s="22"/>
      <c r="J65" s="22"/>
      <c r="K65" s="190"/>
      <c r="L65" s="190"/>
      <c r="M65" s="221"/>
    </row>
    <row r="66" spans="2:17" ht="14.25">
      <c r="B66" s="325"/>
      <c r="C66" s="20"/>
      <c r="D66" s="20" t="s">
        <v>75</v>
      </c>
      <c r="E66" s="20"/>
      <c r="F66" s="27">
        <f>F68-F64</f>
        <v>37241.088173000004</v>
      </c>
      <c r="G66" s="27">
        <f>+J66</f>
        <v>31934.408173000003</v>
      </c>
      <c r="H66" s="236">
        <v>33078.018172999975</v>
      </c>
      <c r="I66" s="27">
        <f>I68-I64</f>
        <v>37241.088173000004</v>
      </c>
      <c r="J66" s="27">
        <f>J68-J64</f>
        <v>31934.408173000003</v>
      </c>
      <c r="K66" s="194">
        <v>35354.420952254826</v>
      </c>
      <c r="L66" s="190"/>
      <c r="M66" s="221"/>
      <c r="N66" s="355"/>
      <c r="O66" s="377"/>
      <c r="Q66" s="314">
        <v>28873.318173000007</v>
      </c>
    </row>
    <row r="67" spans="2:13" ht="9" customHeight="1">
      <c r="B67" s="325"/>
      <c r="C67" s="20"/>
      <c r="D67" s="20"/>
      <c r="E67" s="20"/>
      <c r="F67" s="246"/>
      <c r="G67" s="378"/>
      <c r="H67" s="379"/>
      <c r="I67" s="378"/>
      <c r="J67" s="378"/>
      <c r="K67" s="380"/>
      <c r="L67" s="373"/>
      <c r="M67" s="374"/>
    </row>
    <row r="68" spans="2:15" ht="15">
      <c r="B68" s="350" t="s">
        <v>76</v>
      </c>
      <c r="C68" s="381"/>
      <c r="D68" s="322"/>
      <c r="E68" s="323"/>
      <c r="F68" s="382">
        <f>I68</f>
        <v>75070.29000000001</v>
      </c>
      <c r="G68" s="382">
        <f>J68</f>
        <v>68083.91</v>
      </c>
      <c r="H68" s="383">
        <v>71697.22999999998</v>
      </c>
      <c r="I68" s="382">
        <f>+'[6]Balance Sheet'!$EU$55</f>
        <v>75070.29000000001</v>
      </c>
      <c r="J68" s="382">
        <f>+'[6]Balance Sheet'!$EW$55</f>
        <v>68083.91</v>
      </c>
      <c r="K68" s="384">
        <f>+K64+K66</f>
        <v>71798.41277925484</v>
      </c>
      <c r="L68" s="338"/>
      <c r="M68" s="339"/>
      <c r="O68" s="354"/>
    </row>
    <row r="69" spans="2:13" s="370" customFormat="1" ht="1.5" customHeight="1">
      <c r="B69" s="363"/>
      <c r="C69" s="364"/>
      <c r="D69" s="364"/>
      <c r="E69" s="364"/>
      <c r="F69" s="365"/>
      <c r="G69" s="365"/>
      <c r="H69" s="366"/>
      <c r="I69" s="367"/>
      <c r="J69" s="367"/>
      <c r="K69" s="368"/>
      <c r="L69" s="368"/>
      <c r="M69" s="369"/>
    </row>
    <row r="70" spans="2:13" ht="5.25" customHeight="1">
      <c r="B70" s="325"/>
      <c r="C70" s="20"/>
      <c r="D70" s="20"/>
      <c r="E70" s="20"/>
      <c r="F70" s="239"/>
      <c r="G70" s="239"/>
      <c r="H70" s="371"/>
      <c r="I70" s="372"/>
      <c r="J70" s="372"/>
      <c r="K70" s="373"/>
      <c r="L70" s="373"/>
      <c r="M70" s="374"/>
    </row>
    <row r="71" spans="2:13" ht="15">
      <c r="B71" s="331">
        <v>4</v>
      </c>
      <c r="C71" s="35" t="s">
        <v>102</v>
      </c>
      <c r="D71" s="20"/>
      <c r="E71" s="20"/>
      <c r="F71" s="239"/>
      <c r="G71" s="239"/>
      <c r="H71" s="371"/>
      <c r="I71" s="372"/>
      <c r="J71" s="372"/>
      <c r="K71" s="373"/>
      <c r="L71" s="373"/>
      <c r="M71" s="374"/>
    </row>
    <row r="72" spans="2:13" ht="14.25">
      <c r="B72" s="325"/>
      <c r="C72" s="20"/>
      <c r="D72" s="20"/>
      <c r="E72" s="20"/>
      <c r="F72" s="239"/>
      <c r="G72" s="239"/>
      <c r="H72" s="375"/>
      <c r="I72" s="376"/>
      <c r="J72" s="376"/>
      <c r="K72" s="373"/>
      <c r="L72" s="373"/>
      <c r="M72" s="374"/>
    </row>
    <row r="73" spans="2:13" ht="14.25">
      <c r="B73" s="325"/>
      <c r="C73" s="20" t="s">
        <v>2</v>
      </c>
      <c r="D73" s="20" t="s">
        <v>30</v>
      </c>
      <c r="E73" s="21" t="s">
        <v>32</v>
      </c>
      <c r="F73" s="241">
        <f>I73</f>
        <v>4686.26</v>
      </c>
      <c r="G73" s="27">
        <f>+J73</f>
        <v>4898.27</v>
      </c>
      <c r="H73" s="236">
        <v>4891.28</v>
      </c>
      <c r="I73" s="27">
        <f>'[8]Top Sheet (Final)'!F54</f>
        <v>4686.26</v>
      </c>
      <c r="J73" s="27">
        <f>'[8]Top Sheet (Final)'!J54</f>
        <v>4898.27</v>
      </c>
      <c r="K73" s="194">
        <v>4888.65</v>
      </c>
      <c r="L73" s="194"/>
      <c r="M73" s="224"/>
    </row>
    <row r="74" spans="2:13" ht="14.25">
      <c r="B74" s="325"/>
      <c r="C74" s="20"/>
      <c r="D74" s="20"/>
      <c r="E74" s="21" t="s">
        <v>34</v>
      </c>
      <c r="F74" s="241">
        <f>I74</f>
        <v>2194.47</v>
      </c>
      <c r="G74" s="27">
        <f>+J74</f>
        <v>2103.26</v>
      </c>
      <c r="H74" s="236">
        <v>2223.78</v>
      </c>
      <c r="I74" s="27">
        <f>'[8]Top Sheet (Final)'!F55</f>
        <v>2194.47</v>
      </c>
      <c r="J74" s="27">
        <f>'[8]Top Sheet (Final)'!J55</f>
        <v>2103.26</v>
      </c>
      <c r="K74" s="194">
        <v>2020.85</v>
      </c>
      <c r="L74" s="194"/>
      <c r="M74" s="224"/>
    </row>
    <row r="75" spans="2:13" ht="14.25">
      <c r="B75" s="325"/>
      <c r="C75" s="20"/>
      <c r="D75" s="20"/>
      <c r="E75" s="21"/>
      <c r="F75" s="238"/>
      <c r="G75" s="22"/>
      <c r="H75" s="234"/>
      <c r="I75" s="22"/>
      <c r="J75" s="22"/>
      <c r="K75" s="194"/>
      <c r="L75" s="194"/>
      <c r="M75" s="224"/>
    </row>
    <row r="76" spans="2:13" ht="15">
      <c r="B76" s="325"/>
      <c r="C76" s="20"/>
      <c r="D76" s="335" t="s">
        <v>35</v>
      </c>
      <c r="E76" s="20"/>
      <c r="F76" s="336">
        <f>I76</f>
        <v>6880.73</v>
      </c>
      <c r="G76" s="336">
        <f>+G73+G74</f>
        <v>7001.530000000001</v>
      </c>
      <c r="H76" s="336">
        <v>7115.0599999999995</v>
      </c>
      <c r="I76" s="336">
        <f>I73+I74</f>
        <v>6880.73</v>
      </c>
      <c r="J76" s="336">
        <f>J73+J74</f>
        <v>7001.530000000001</v>
      </c>
      <c r="K76" s="336">
        <f>K73+K74</f>
        <v>6909.5</v>
      </c>
      <c r="L76" s="338"/>
      <c r="M76" s="339"/>
    </row>
    <row r="77" spans="2:13" ht="14.25">
      <c r="B77" s="325"/>
      <c r="C77" s="20"/>
      <c r="D77" s="20"/>
      <c r="E77" s="20"/>
      <c r="F77" s="239"/>
      <c r="G77" s="372"/>
      <c r="H77" s="371"/>
      <c r="I77" s="372"/>
      <c r="J77" s="372"/>
      <c r="K77" s="373"/>
      <c r="L77" s="373"/>
      <c r="M77" s="374"/>
    </row>
    <row r="78" spans="2:13" ht="14.25">
      <c r="B78" s="325"/>
      <c r="C78" s="20" t="s">
        <v>3</v>
      </c>
      <c r="D78" s="20" t="s">
        <v>36</v>
      </c>
      <c r="E78" s="20"/>
      <c r="F78" s="242">
        <f>I78</f>
        <v>936.26</v>
      </c>
      <c r="G78" s="22">
        <f>+J78</f>
        <v>662.24</v>
      </c>
      <c r="H78" s="234">
        <v>888.07</v>
      </c>
      <c r="I78" s="22">
        <f>'[8]Top Sheet (Final)'!F57</f>
        <v>936.26</v>
      </c>
      <c r="J78" s="22">
        <f>'[8]Top Sheet (Final)'!J57</f>
        <v>662.24</v>
      </c>
      <c r="K78" s="190">
        <v>637.39</v>
      </c>
      <c r="L78" s="190"/>
      <c r="M78" s="221"/>
    </row>
    <row r="79" spans="2:13" ht="14.25">
      <c r="B79" s="325"/>
      <c r="C79" s="20" t="s">
        <v>4</v>
      </c>
      <c r="D79" s="23" t="s">
        <v>37</v>
      </c>
      <c r="E79" s="20"/>
      <c r="F79" s="242">
        <f>I79</f>
        <v>662.8</v>
      </c>
      <c r="G79" s="22">
        <f>+J79</f>
        <v>744.42</v>
      </c>
      <c r="H79" s="234">
        <v>784</v>
      </c>
      <c r="I79" s="22">
        <f>'[8]Top Sheet (Final)'!F58</f>
        <v>662.8</v>
      </c>
      <c r="J79" s="22">
        <f>'[8]Top Sheet (Final)'!J58</f>
        <v>744.42</v>
      </c>
      <c r="K79" s="190">
        <v>785.36</v>
      </c>
      <c r="L79" s="190"/>
      <c r="M79" s="221"/>
    </row>
    <row r="80" spans="2:13" ht="14.25">
      <c r="B80" s="325"/>
      <c r="C80" s="20" t="s">
        <v>5</v>
      </c>
      <c r="D80" s="23" t="s">
        <v>38</v>
      </c>
      <c r="E80" s="20"/>
      <c r="F80" s="242">
        <f>I80</f>
        <v>795.65</v>
      </c>
      <c r="G80" s="22">
        <f>+J80</f>
        <v>804.34</v>
      </c>
      <c r="H80" s="234">
        <v>844.82</v>
      </c>
      <c r="I80" s="22">
        <f>'[8]Top Sheet (Final)'!F59</f>
        <v>795.65</v>
      </c>
      <c r="J80" s="22">
        <f>'[8]Top Sheet (Final)'!J59</f>
        <v>804.34</v>
      </c>
      <c r="K80" s="190">
        <v>755.48</v>
      </c>
      <c r="L80" s="190"/>
      <c r="M80" s="221"/>
    </row>
    <row r="81" spans="2:13" ht="14.25">
      <c r="B81" s="325"/>
      <c r="C81" s="20" t="s">
        <v>6</v>
      </c>
      <c r="D81" s="20" t="s">
        <v>49</v>
      </c>
      <c r="E81" s="20"/>
      <c r="F81" s="242">
        <f>I81</f>
        <v>342.49</v>
      </c>
      <c r="G81" s="22">
        <f>+J81</f>
        <v>317.74</v>
      </c>
      <c r="H81" s="237">
        <v>298.53</v>
      </c>
      <c r="I81" s="172">
        <f>'[8]Top Sheet (Final)'!F60</f>
        <v>342.49</v>
      </c>
      <c r="J81" s="172">
        <f>'[8]Top Sheet (Final)'!J60</f>
        <v>317.74</v>
      </c>
      <c r="K81" s="195">
        <v>296.42</v>
      </c>
      <c r="L81" s="195"/>
      <c r="M81" s="225"/>
    </row>
    <row r="82" spans="2:13" ht="15">
      <c r="B82" s="325"/>
      <c r="C82" s="20"/>
      <c r="D82" s="35" t="s">
        <v>77</v>
      </c>
      <c r="E82" s="20"/>
      <c r="F82" s="240">
        <f aca="true" t="shared" si="4" ref="F82:K82">SUM(F76:F81)</f>
        <v>9617.929999999998</v>
      </c>
      <c r="G82" s="240">
        <f t="shared" si="4"/>
        <v>9530.27</v>
      </c>
      <c r="H82" s="240">
        <v>9930.48</v>
      </c>
      <c r="I82" s="34">
        <f t="shared" si="4"/>
        <v>9617.929999999998</v>
      </c>
      <c r="J82" s="240">
        <f t="shared" si="4"/>
        <v>9530.27</v>
      </c>
      <c r="K82" s="240">
        <f t="shared" si="4"/>
        <v>9384.15</v>
      </c>
      <c r="L82" s="203"/>
      <c r="M82" s="199"/>
    </row>
    <row r="83" spans="2:13" ht="14.25">
      <c r="B83" s="325"/>
      <c r="C83" s="20"/>
      <c r="D83" s="20"/>
      <c r="E83" s="20"/>
      <c r="F83" s="246"/>
      <c r="G83" s="27"/>
      <c r="H83" s="236"/>
      <c r="I83" s="27"/>
      <c r="J83" s="22"/>
      <c r="K83" s="190"/>
      <c r="L83" s="190"/>
      <c r="M83" s="221"/>
    </row>
    <row r="84" spans="2:17" ht="14.25">
      <c r="B84" s="325"/>
      <c r="C84" s="20"/>
      <c r="D84" s="20" t="s">
        <v>78</v>
      </c>
      <c r="E84" s="20"/>
      <c r="F84" s="27">
        <f>F86-F82</f>
        <v>2941.7800000000007</v>
      </c>
      <c r="G84" s="27">
        <f>+J84</f>
        <v>3039.4199999999983</v>
      </c>
      <c r="H84" s="236">
        <v>2794.84</v>
      </c>
      <c r="I84" s="27">
        <f>I86-I82</f>
        <v>2941.7800000000007</v>
      </c>
      <c r="J84" s="22">
        <f>J86-J82</f>
        <v>3039.4199999999983</v>
      </c>
      <c r="K84" s="22">
        <v>2929.915880925002</v>
      </c>
      <c r="L84" s="190"/>
      <c r="M84" s="221"/>
      <c r="Q84" s="314">
        <v>3348.5199999999986</v>
      </c>
    </row>
    <row r="85" spans="2:13" ht="14.25">
      <c r="B85" s="325"/>
      <c r="C85" s="20"/>
      <c r="D85" s="20"/>
      <c r="E85" s="20"/>
      <c r="F85" s="239"/>
      <c r="G85" s="372"/>
      <c r="H85" s="371"/>
      <c r="I85" s="372"/>
      <c r="J85" s="372"/>
      <c r="K85" s="373"/>
      <c r="L85" s="373"/>
      <c r="M85" s="374"/>
    </row>
    <row r="86" spans="2:13" ht="15">
      <c r="B86" s="350" t="s">
        <v>79</v>
      </c>
      <c r="C86" s="381"/>
      <c r="D86" s="322"/>
      <c r="E86" s="323"/>
      <c r="F86" s="382">
        <f>I86</f>
        <v>12559.71</v>
      </c>
      <c r="G86" s="382">
        <f>+G82+G84</f>
        <v>12569.689999999999</v>
      </c>
      <c r="H86" s="383">
        <v>12725.32</v>
      </c>
      <c r="I86" s="382">
        <f>+'[6]Balance Sheet'!$EU$84+'[6]Balance Sheet'!$EU$95</f>
        <v>12559.71</v>
      </c>
      <c r="J86" s="382">
        <f>+'[6]Balance Sheet'!$EW$84+'[6]Balance Sheet'!$EW$95</f>
        <v>12569.689999999999</v>
      </c>
      <c r="K86" s="336">
        <f>+K82+K84</f>
        <v>12314.065880925002</v>
      </c>
      <c r="L86" s="385"/>
      <c r="M86" s="386"/>
    </row>
    <row r="87" spans="2:13" ht="2.25" customHeight="1">
      <c r="B87" s="324"/>
      <c r="C87" s="20"/>
      <c r="D87" s="20"/>
      <c r="E87" s="20"/>
      <c r="F87" s="20"/>
      <c r="G87" s="20"/>
      <c r="H87" s="387"/>
      <c r="I87" s="387"/>
      <c r="J87" s="387"/>
      <c r="K87" s="388"/>
      <c r="L87" s="386"/>
      <c r="M87" s="386"/>
    </row>
    <row r="88" spans="2:13" s="370" customFormat="1" ht="6" customHeight="1">
      <c r="B88" s="389"/>
      <c r="C88" s="20"/>
      <c r="D88" s="20"/>
      <c r="E88" s="20"/>
      <c r="F88" s="20"/>
      <c r="G88" s="20"/>
      <c r="H88" s="369"/>
      <c r="I88" s="369"/>
      <c r="J88" s="369"/>
      <c r="K88" s="369"/>
      <c r="L88" s="369"/>
      <c r="M88" s="369"/>
    </row>
    <row r="89" spans="2:13" ht="60" customHeight="1">
      <c r="B89" s="678" t="s">
        <v>161</v>
      </c>
      <c r="C89" s="678"/>
      <c r="D89" s="678"/>
      <c r="E89" s="678"/>
      <c r="F89" s="678"/>
      <c r="G89" s="678"/>
      <c r="H89" s="678"/>
      <c r="I89" s="678"/>
      <c r="J89" s="678"/>
      <c r="K89" s="678"/>
      <c r="L89" s="321"/>
      <c r="M89" s="321"/>
    </row>
    <row r="90" spans="2:13" s="390" customFormat="1" ht="6" customHeight="1">
      <c r="B90" s="391"/>
      <c r="C90" s="391"/>
      <c r="D90" s="391"/>
      <c r="E90" s="391"/>
      <c r="F90" s="391"/>
      <c r="G90" s="391"/>
      <c r="H90" s="392"/>
      <c r="I90" s="392"/>
      <c r="J90" s="392"/>
      <c r="K90" s="392"/>
      <c r="L90" s="392"/>
      <c r="M90" s="392"/>
    </row>
    <row r="93" spans="6:16" ht="14.25">
      <c r="F93" s="393"/>
      <c r="G93" s="393"/>
      <c r="H93" s="393"/>
      <c r="I93" s="393"/>
      <c r="J93" s="393"/>
      <c r="K93" s="393"/>
      <c r="P93" s="351"/>
    </row>
    <row r="95" spans="6:11" ht="14.25">
      <c r="F95" s="394"/>
      <c r="G95" s="394"/>
      <c r="H95" s="394"/>
      <c r="I95" s="394"/>
      <c r="J95" s="394"/>
      <c r="K95" s="394"/>
    </row>
  </sheetData>
  <sheetProtection/>
  <mergeCells count="5">
    <mergeCell ref="B3:K3"/>
    <mergeCell ref="B4:K4"/>
    <mergeCell ref="B5:K5"/>
    <mergeCell ref="F7:K7"/>
    <mergeCell ref="B89:K89"/>
  </mergeCells>
  <printOptions horizontalCentered="1" verticalCentered="1"/>
  <pageMargins left="0" right="0" top="0.2362204724409449" bottom="0.2362204724409449" header="0.31496062992125984" footer="0.31496062992125984"/>
  <pageSetup fitToHeight="1" fitToWidth="1" horizontalDpi="300" verticalDpi="300" orientation="portrait" paperSize="9" scale="66" r:id="rId1"/>
</worksheet>
</file>

<file path=xl/worksheets/sheet6.xml><?xml version="1.0" encoding="utf-8"?>
<worksheet xmlns="http://schemas.openxmlformats.org/spreadsheetml/2006/main" xmlns:r="http://schemas.openxmlformats.org/officeDocument/2006/relationships">
  <sheetPr>
    <pageSetUpPr fitToPage="1"/>
  </sheetPr>
  <dimension ref="A1:IQ86"/>
  <sheetViews>
    <sheetView showGridLines="0" view="pageBreakPreview" zoomScaleSheetLayoutView="100" zoomScalePageLayoutView="0" workbookViewId="0" topLeftCell="A1">
      <selection activeCell="D12" sqref="D12"/>
    </sheetView>
  </sheetViews>
  <sheetFormatPr defaultColWidth="9.140625" defaultRowHeight="12.75"/>
  <cols>
    <col min="1" max="1" width="11.00390625" style="451" bestFit="1" customWidth="1"/>
    <col min="2" max="2" width="6.00390625" style="451" customWidth="1"/>
    <col min="3" max="3" width="5.421875" style="451" customWidth="1"/>
    <col min="4" max="4" width="46.140625" style="451" customWidth="1"/>
    <col min="5" max="5" width="20.28125" style="451" bestFit="1" customWidth="1"/>
    <col min="6" max="6" width="17.57421875" style="451" bestFit="1" customWidth="1"/>
    <col min="7" max="7" width="0.9921875" style="494" customWidth="1"/>
    <col min="8" max="251" width="9.140625" style="451" customWidth="1"/>
    <col min="252" max="16384" width="9.140625" style="501" customWidth="1"/>
  </cols>
  <sheetData>
    <row r="1" spans="8:251" ht="5.25" customHeight="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c r="AX1" s="501"/>
      <c r="AY1" s="501"/>
      <c r="AZ1" s="501"/>
      <c r="BA1" s="501"/>
      <c r="BB1" s="501"/>
      <c r="BC1" s="501"/>
      <c r="BD1" s="501"/>
      <c r="BE1" s="501"/>
      <c r="BF1" s="501"/>
      <c r="BG1" s="501"/>
      <c r="BH1" s="501"/>
      <c r="BI1" s="501"/>
      <c r="BJ1" s="501"/>
      <c r="BK1" s="501"/>
      <c r="BL1" s="501"/>
      <c r="BM1" s="501"/>
      <c r="BN1" s="501"/>
      <c r="BO1" s="501"/>
      <c r="BP1" s="501"/>
      <c r="BQ1" s="501"/>
      <c r="BR1" s="501"/>
      <c r="BS1" s="501"/>
      <c r="BT1" s="501"/>
      <c r="BU1" s="501"/>
      <c r="BV1" s="501"/>
      <c r="BW1" s="501"/>
      <c r="BX1" s="501"/>
      <c r="BY1" s="501"/>
      <c r="BZ1" s="501"/>
      <c r="CA1" s="501"/>
      <c r="CB1" s="501"/>
      <c r="CC1" s="501"/>
      <c r="CD1" s="501"/>
      <c r="CE1" s="501"/>
      <c r="CF1" s="501"/>
      <c r="CG1" s="501"/>
      <c r="CH1" s="501"/>
      <c r="CI1" s="501"/>
      <c r="CJ1" s="501"/>
      <c r="CK1" s="501"/>
      <c r="CL1" s="501"/>
      <c r="CM1" s="501"/>
      <c r="CN1" s="501"/>
      <c r="CO1" s="501"/>
      <c r="CP1" s="501"/>
      <c r="CQ1" s="501"/>
      <c r="CR1" s="501"/>
      <c r="CS1" s="501"/>
      <c r="CT1" s="501"/>
      <c r="CU1" s="501"/>
      <c r="CV1" s="501"/>
      <c r="CW1" s="501"/>
      <c r="CX1" s="501"/>
      <c r="CY1" s="501"/>
      <c r="CZ1" s="501"/>
      <c r="DA1" s="501"/>
      <c r="DB1" s="501"/>
      <c r="DC1" s="501"/>
      <c r="DD1" s="501"/>
      <c r="DE1" s="501"/>
      <c r="DF1" s="501"/>
      <c r="DG1" s="501"/>
      <c r="DH1" s="501"/>
      <c r="DI1" s="501"/>
      <c r="DJ1" s="501"/>
      <c r="DK1" s="501"/>
      <c r="DL1" s="501"/>
      <c r="DM1" s="501"/>
      <c r="DN1" s="501"/>
      <c r="DO1" s="501"/>
      <c r="DP1" s="501"/>
      <c r="DQ1" s="501"/>
      <c r="DR1" s="501"/>
      <c r="DS1" s="501"/>
      <c r="DT1" s="501"/>
      <c r="DU1" s="501"/>
      <c r="DV1" s="501"/>
      <c r="DW1" s="501"/>
      <c r="DX1" s="501"/>
      <c r="DY1" s="501"/>
      <c r="DZ1" s="501"/>
      <c r="EA1" s="501"/>
      <c r="EB1" s="501"/>
      <c r="EC1" s="501"/>
      <c r="ED1" s="501"/>
      <c r="EE1" s="501"/>
      <c r="EF1" s="501"/>
      <c r="EG1" s="501"/>
      <c r="EH1" s="501"/>
      <c r="EI1" s="501"/>
      <c r="EJ1" s="501"/>
      <c r="EK1" s="501"/>
      <c r="EL1" s="501"/>
      <c r="EM1" s="501"/>
      <c r="EN1" s="501"/>
      <c r="EO1" s="501"/>
      <c r="EP1" s="501"/>
      <c r="EQ1" s="501"/>
      <c r="ER1" s="501"/>
      <c r="ES1" s="501"/>
      <c r="ET1" s="501"/>
      <c r="EU1" s="501"/>
      <c r="EV1" s="501"/>
      <c r="EW1" s="501"/>
      <c r="EX1" s="501"/>
      <c r="EY1" s="501"/>
      <c r="EZ1" s="501"/>
      <c r="FA1" s="501"/>
      <c r="FB1" s="501"/>
      <c r="FC1" s="501"/>
      <c r="FD1" s="501"/>
      <c r="FE1" s="501"/>
      <c r="FF1" s="501"/>
      <c r="FG1" s="501"/>
      <c r="FH1" s="501"/>
      <c r="FI1" s="501"/>
      <c r="FJ1" s="501"/>
      <c r="FK1" s="501"/>
      <c r="FL1" s="501"/>
      <c r="FM1" s="501"/>
      <c r="FN1" s="501"/>
      <c r="FO1" s="501"/>
      <c r="FP1" s="501"/>
      <c r="FQ1" s="501"/>
      <c r="FR1" s="501"/>
      <c r="FS1" s="501"/>
      <c r="FT1" s="501"/>
      <c r="FU1" s="501"/>
      <c r="FV1" s="501"/>
      <c r="FW1" s="501"/>
      <c r="FX1" s="501"/>
      <c r="FY1" s="501"/>
      <c r="FZ1" s="501"/>
      <c r="GA1" s="501"/>
      <c r="GB1" s="501"/>
      <c r="GC1" s="501"/>
      <c r="GD1" s="501"/>
      <c r="GE1" s="501"/>
      <c r="GF1" s="501"/>
      <c r="GG1" s="501"/>
      <c r="GH1" s="501"/>
      <c r="GI1" s="501"/>
      <c r="GJ1" s="501"/>
      <c r="GK1" s="501"/>
      <c r="GL1" s="501"/>
      <c r="GM1" s="501"/>
      <c r="GN1" s="501"/>
      <c r="GO1" s="501"/>
      <c r="GP1" s="501"/>
      <c r="GQ1" s="501"/>
      <c r="GR1" s="501"/>
      <c r="GS1" s="501"/>
      <c r="GT1" s="501"/>
      <c r="GU1" s="501"/>
      <c r="GV1" s="501"/>
      <c r="GW1" s="501"/>
      <c r="GX1" s="501"/>
      <c r="GY1" s="501"/>
      <c r="GZ1" s="501"/>
      <c r="HA1" s="501"/>
      <c r="HB1" s="501"/>
      <c r="HC1" s="501"/>
      <c r="HD1" s="501"/>
      <c r="HE1" s="501"/>
      <c r="HF1" s="501"/>
      <c r="HG1" s="501"/>
      <c r="HH1" s="501"/>
      <c r="HI1" s="501"/>
      <c r="HJ1" s="501"/>
      <c r="HK1" s="501"/>
      <c r="HL1" s="501"/>
      <c r="HM1" s="501"/>
      <c r="HN1" s="501"/>
      <c r="HO1" s="501"/>
      <c r="HP1" s="501"/>
      <c r="HQ1" s="501"/>
      <c r="HR1" s="501"/>
      <c r="HS1" s="501"/>
      <c r="HT1" s="501"/>
      <c r="HU1" s="501"/>
      <c r="HV1" s="501"/>
      <c r="HW1" s="501"/>
      <c r="HX1" s="501"/>
      <c r="HY1" s="501"/>
      <c r="HZ1" s="501"/>
      <c r="IA1" s="501"/>
      <c r="IB1" s="501"/>
      <c r="IC1" s="501"/>
      <c r="ID1" s="501"/>
      <c r="IE1" s="501"/>
      <c r="IF1" s="501"/>
      <c r="IG1" s="501"/>
      <c r="IH1" s="501"/>
      <c r="II1" s="501"/>
      <c r="IJ1" s="501"/>
      <c r="IK1" s="501"/>
      <c r="IL1" s="501"/>
      <c r="IM1" s="501"/>
      <c r="IN1" s="501"/>
      <c r="IO1" s="501"/>
      <c r="IP1" s="501"/>
      <c r="IQ1" s="501"/>
    </row>
    <row r="2" spans="2:251" ht="12.75">
      <c r="B2" s="685" t="s">
        <v>0</v>
      </c>
      <c r="C2" s="685"/>
      <c r="D2" s="685"/>
      <c r="E2" s="685"/>
      <c r="F2" s="685"/>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501"/>
      <c r="BK2" s="501"/>
      <c r="BL2" s="501"/>
      <c r="BM2" s="501"/>
      <c r="BN2" s="501"/>
      <c r="BO2" s="501"/>
      <c r="BP2" s="501"/>
      <c r="BQ2" s="501"/>
      <c r="BR2" s="501"/>
      <c r="BS2" s="501"/>
      <c r="BT2" s="501"/>
      <c r="BU2" s="501"/>
      <c r="BV2" s="501"/>
      <c r="BW2" s="501"/>
      <c r="BX2" s="501"/>
      <c r="BY2" s="501"/>
      <c r="BZ2" s="501"/>
      <c r="CA2" s="501"/>
      <c r="CB2" s="501"/>
      <c r="CC2" s="501"/>
      <c r="CD2" s="501"/>
      <c r="CE2" s="501"/>
      <c r="CF2" s="501"/>
      <c r="CG2" s="501"/>
      <c r="CH2" s="501"/>
      <c r="CI2" s="501"/>
      <c r="CJ2" s="501"/>
      <c r="CK2" s="501"/>
      <c r="CL2" s="501"/>
      <c r="CM2" s="501"/>
      <c r="CN2" s="501"/>
      <c r="CO2" s="501"/>
      <c r="CP2" s="501"/>
      <c r="CQ2" s="501"/>
      <c r="CR2" s="501"/>
      <c r="CS2" s="501"/>
      <c r="CT2" s="501"/>
      <c r="CU2" s="501"/>
      <c r="CV2" s="501"/>
      <c r="CW2" s="501"/>
      <c r="CX2" s="501"/>
      <c r="CY2" s="501"/>
      <c r="CZ2" s="501"/>
      <c r="DA2" s="501"/>
      <c r="DB2" s="501"/>
      <c r="DC2" s="501"/>
      <c r="DD2" s="501"/>
      <c r="DE2" s="501"/>
      <c r="DF2" s="501"/>
      <c r="DG2" s="501"/>
      <c r="DH2" s="501"/>
      <c r="DI2" s="501"/>
      <c r="DJ2" s="501"/>
      <c r="DK2" s="501"/>
      <c r="DL2" s="501"/>
      <c r="DM2" s="501"/>
      <c r="DN2" s="501"/>
      <c r="DO2" s="501"/>
      <c r="DP2" s="501"/>
      <c r="DQ2" s="501"/>
      <c r="DR2" s="501"/>
      <c r="DS2" s="501"/>
      <c r="DT2" s="501"/>
      <c r="DU2" s="501"/>
      <c r="DV2" s="501"/>
      <c r="DW2" s="501"/>
      <c r="DX2" s="501"/>
      <c r="DY2" s="501"/>
      <c r="DZ2" s="501"/>
      <c r="EA2" s="501"/>
      <c r="EB2" s="501"/>
      <c r="EC2" s="501"/>
      <c r="ED2" s="501"/>
      <c r="EE2" s="501"/>
      <c r="EF2" s="501"/>
      <c r="EG2" s="501"/>
      <c r="EH2" s="501"/>
      <c r="EI2" s="501"/>
      <c r="EJ2" s="501"/>
      <c r="EK2" s="501"/>
      <c r="EL2" s="501"/>
      <c r="EM2" s="501"/>
      <c r="EN2" s="501"/>
      <c r="EO2" s="501"/>
      <c r="EP2" s="501"/>
      <c r="EQ2" s="501"/>
      <c r="ER2" s="501"/>
      <c r="ES2" s="501"/>
      <c r="ET2" s="501"/>
      <c r="EU2" s="501"/>
      <c r="EV2" s="501"/>
      <c r="EW2" s="501"/>
      <c r="EX2" s="501"/>
      <c r="EY2" s="501"/>
      <c r="EZ2" s="501"/>
      <c r="FA2" s="501"/>
      <c r="FB2" s="501"/>
      <c r="FC2" s="501"/>
      <c r="FD2" s="501"/>
      <c r="FE2" s="501"/>
      <c r="FF2" s="501"/>
      <c r="FG2" s="501"/>
      <c r="FH2" s="501"/>
      <c r="FI2" s="501"/>
      <c r="FJ2" s="501"/>
      <c r="FK2" s="501"/>
      <c r="FL2" s="501"/>
      <c r="FM2" s="501"/>
      <c r="FN2" s="501"/>
      <c r="FO2" s="501"/>
      <c r="FP2" s="501"/>
      <c r="FQ2" s="501"/>
      <c r="FR2" s="501"/>
      <c r="FS2" s="501"/>
      <c r="FT2" s="501"/>
      <c r="FU2" s="501"/>
      <c r="FV2" s="501"/>
      <c r="FW2" s="501"/>
      <c r="FX2" s="501"/>
      <c r="FY2" s="501"/>
      <c r="FZ2" s="501"/>
      <c r="GA2" s="501"/>
      <c r="GB2" s="501"/>
      <c r="GC2" s="501"/>
      <c r="GD2" s="501"/>
      <c r="GE2" s="501"/>
      <c r="GF2" s="501"/>
      <c r="GG2" s="501"/>
      <c r="GH2" s="501"/>
      <c r="GI2" s="501"/>
      <c r="GJ2" s="501"/>
      <c r="GK2" s="501"/>
      <c r="GL2" s="501"/>
      <c r="GM2" s="501"/>
      <c r="GN2" s="501"/>
      <c r="GO2" s="501"/>
      <c r="GP2" s="501"/>
      <c r="GQ2" s="501"/>
      <c r="GR2" s="501"/>
      <c r="GS2" s="501"/>
      <c r="GT2" s="501"/>
      <c r="GU2" s="501"/>
      <c r="GV2" s="501"/>
      <c r="GW2" s="501"/>
      <c r="GX2" s="501"/>
      <c r="GY2" s="501"/>
      <c r="GZ2" s="501"/>
      <c r="HA2" s="501"/>
      <c r="HB2" s="501"/>
      <c r="HC2" s="501"/>
      <c r="HD2" s="501"/>
      <c r="HE2" s="501"/>
      <c r="HF2" s="501"/>
      <c r="HG2" s="501"/>
      <c r="HH2" s="501"/>
      <c r="HI2" s="501"/>
      <c r="HJ2" s="501"/>
      <c r="HK2" s="501"/>
      <c r="HL2" s="501"/>
      <c r="HM2" s="501"/>
      <c r="HN2" s="501"/>
      <c r="HO2" s="501"/>
      <c r="HP2" s="501"/>
      <c r="HQ2" s="501"/>
      <c r="HR2" s="501"/>
      <c r="HS2" s="501"/>
      <c r="HT2" s="501"/>
      <c r="HU2" s="501"/>
      <c r="HV2" s="501"/>
      <c r="HW2" s="501"/>
      <c r="HX2" s="501"/>
      <c r="HY2" s="501"/>
      <c r="HZ2" s="501"/>
      <c r="IA2" s="501"/>
      <c r="IB2" s="501"/>
      <c r="IC2" s="501"/>
      <c r="ID2" s="501"/>
      <c r="IE2" s="501"/>
      <c r="IF2" s="501"/>
      <c r="IG2" s="501"/>
      <c r="IH2" s="501"/>
      <c r="II2" s="501"/>
      <c r="IJ2" s="501"/>
      <c r="IK2" s="501"/>
      <c r="IL2" s="501"/>
      <c r="IM2" s="501"/>
      <c r="IN2" s="501"/>
      <c r="IO2" s="501"/>
      <c r="IP2" s="501"/>
      <c r="IQ2" s="501"/>
    </row>
    <row r="3" spans="8:251" ht="6.75" customHeight="1" hidden="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1"/>
      <c r="EB3" s="501"/>
      <c r="EC3" s="501"/>
      <c r="ED3" s="501"/>
      <c r="EE3" s="501"/>
      <c r="EF3" s="501"/>
      <c r="EG3" s="501"/>
      <c r="EH3" s="501"/>
      <c r="EI3" s="501"/>
      <c r="EJ3" s="501"/>
      <c r="EK3" s="501"/>
      <c r="EL3" s="501"/>
      <c r="EM3" s="501"/>
      <c r="EN3" s="501"/>
      <c r="EO3" s="501"/>
      <c r="EP3" s="501"/>
      <c r="EQ3" s="501"/>
      <c r="ER3" s="501"/>
      <c r="ES3" s="501"/>
      <c r="ET3" s="501"/>
      <c r="EU3" s="501"/>
      <c r="EV3" s="501"/>
      <c r="EW3" s="501"/>
      <c r="EX3" s="501"/>
      <c r="EY3" s="501"/>
      <c r="EZ3" s="501"/>
      <c r="FA3" s="501"/>
      <c r="FB3" s="501"/>
      <c r="FC3" s="501"/>
      <c r="FD3" s="501"/>
      <c r="FE3" s="501"/>
      <c r="FF3" s="501"/>
      <c r="FG3" s="501"/>
      <c r="FH3" s="501"/>
      <c r="FI3" s="501"/>
      <c r="FJ3" s="501"/>
      <c r="FK3" s="501"/>
      <c r="FL3" s="501"/>
      <c r="FM3" s="501"/>
      <c r="FN3" s="501"/>
      <c r="FO3" s="501"/>
      <c r="FP3" s="501"/>
      <c r="FQ3" s="501"/>
      <c r="FR3" s="501"/>
      <c r="FS3" s="501"/>
      <c r="FT3" s="501"/>
      <c r="FU3" s="501"/>
      <c r="FV3" s="501"/>
      <c r="FW3" s="501"/>
      <c r="FX3" s="501"/>
      <c r="FY3" s="501"/>
      <c r="FZ3" s="501"/>
      <c r="GA3" s="501"/>
      <c r="GB3" s="501"/>
      <c r="GC3" s="501"/>
      <c r="GD3" s="501"/>
      <c r="GE3" s="501"/>
      <c r="GF3" s="501"/>
      <c r="GG3" s="501"/>
      <c r="GH3" s="501"/>
      <c r="GI3" s="501"/>
      <c r="GJ3" s="501"/>
      <c r="GK3" s="501"/>
      <c r="GL3" s="501"/>
      <c r="GM3" s="501"/>
      <c r="GN3" s="501"/>
      <c r="GO3" s="501"/>
      <c r="GP3" s="501"/>
      <c r="GQ3" s="501"/>
      <c r="GR3" s="501"/>
      <c r="GS3" s="501"/>
      <c r="GT3" s="501"/>
      <c r="GU3" s="501"/>
      <c r="GV3" s="501"/>
      <c r="GW3" s="501"/>
      <c r="GX3" s="501"/>
      <c r="GY3" s="501"/>
      <c r="GZ3" s="501"/>
      <c r="HA3" s="501"/>
      <c r="HB3" s="501"/>
      <c r="HC3" s="501"/>
      <c r="HD3" s="501"/>
      <c r="HE3" s="501"/>
      <c r="HF3" s="501"/>
      <c r="HG3" s="501"/>
      <c r="HH3" s="501"/>
      <c r="HI3" s="501"/>
      <c r="HJ3" s="501"/>
      <c r="HK3" s="501"/>
      <c r="HL3" s="501"/>
      <c r="HM3" s="501"/>
      <c r="HN3" s="501"/>
      <c r="HO3" s="501"/>
      <c r="HP3" s="501"/>
      <c r="HQ3" s="501"/>
      <c r="HR3" s="501"/>
      <c r="HS3" s="501"/>
      <c r="HT3" s="501"/>
      <c r="HU3" s="501"/>
      <c r="HV3" s="501"/>
      <c r="HW3" s="501"/>
      <c r="HX3" s="501"/>
      <c r="HY3" s="501"/>
      <c r="HZ3" s="501"/>
      <c r="IA3" s="501"/>
      <c r="IB3" s="501"/>
      <c r="IC3" s="501"/>
      <c r="ID3" s="501"/>
      <c r="IE3" s="501"/>
      <c r="IF3" s="501"/>
      <c r="IG3" s="501"/>
      <c r="IH3" s="501"/>
      <c r="II3" s="501"/>
      <c r="IJ3" s="501"/>
      <c r="IK3" s="501"/>
      <c r="IL3" s="501"/>
      <c r="IM3" s="501"/>
      <c r="IN3" s="501"/>
      <c r="IO3" s="501"/>
      <c r="IP3" s="501"/>
      <c r="IQ3" s="501"/>
    </row>
    <row r="4" spans="6:251" ht="12.75">
      <c r="F4" s="452" t="s">
        <v>184</v>
      </c>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501"/>
      <c r="AN4" s="501"/>
      <c r="AO4" s="501"/>
      <c r="AP4" s="501"/>
      <c r="AQ4" s="501"/>
      <c r="AR4" s="501"/>
      <c r="AS4" s="501"/>
      <c r="AT4" s="501"/>
      <c r="AU4" s="501"/>
      <c r="AV4" s="501"/>
      <c r="AW4" s="501"/>
      <c r="AX4" s="501"/>
      <c r="AY4" s="501"/>
      <c r="AZ4" s="501"/>
      <c r="BA4" s="501"/>
      <c r="BB4" s="501"/>
      <c r="BC4" s="501"/>
      <c r="BD4" s="501"/>
      <c r="BE4" s="501"/>
      <c r="BF4" s="501"/>
      <c r="BG4" s="501"/>
      <c r="BH4" s="501"/>
      <c r="BI4" s="501"/>
      <c r="BJ4" s="501"/>
      <c r="BK4" s="501"/>
      <c r="BL4" s="501"/>
      <c r="BM4" s="501"/>
      <c r="BN4" s="501"/>
      <c r="BO4" s="501"/>
      <c r="BP4" s="501"/>
      <c r="BQ4" s="501"/>
      <c r="BR4" s="501"/>
      <c r="BS4" s="501"/>
      <c r="BT4" s="501"/>
      <c r="BU4" s="501"/>
      <c r="BV4" s="501"/>
      <c r="BW4" s="501"/>
      <c r="BX4" s="501"/>
      <c r="BY4" s="501"/>
      <c r="BZ4" s="501"/>
      <c r="CA4" s="501"/>
      <c r="CB4" s="501"/>
      <c r="CC4" s="501"/>
      <c r="CD4" s="501"/>
      <c r="CE4" s="501"/>
      <c r="CF4" s="501"/>
      <c r="CG4" s="501"/>
      <c r="CH4" s="501"/>
      <c r="CI4" s="501"/>
      <c r="CJ4" s="501"/>
      <c r="CK4" s="501"/>
      <c r="CL4" s="501"/>
      <c r="CM4" s="501"/>
      <c r="CN4" s="501"/>
      <c r="CO4" s="501"/>
      <c r="CP4" s="501"/>
      <c r="CQ4" s="501"/>
      <c r="CR4" s="501"/>
      <c r="CS4" s="501"/>
      <c r="CT4" s="501"/>
      <c r="CU4" s="501"/>
      <c r="CV4" s="501"/>
      <c r="CW4" s="501"/>
      <c r="CX4" s="501"/>
      <c r="CY4" s="501"/>
      <c r="CZ4" s="501"/>
      <c r="DA4" s="501"/>
      <c r="DB4" s="501"/>
      <c r="DC4" s="501"/>
      <c r="DD4" s="501"/>
      <c r="DE4" s="501"/>
      <c r="DF4" s="501"/>
      <c r="DG4" s="501"/>
      <c r="DH4" s="501"/>
      <c r="DI4" s="501"/>
      <c r="DJ4" s="501"/>
      <c r="DK4" s="501"/>
      <c r="DL4" s="501"/>
      <c r="DM4" s="501"/>
      <c r="DN4" s="501"/>
      <c r="DO4" s="501"/>
      <c r="DP4" s="501"/>
      <c r="DQ4" s="501"/>
      <c r="DR4" s="501"/>
      <c r="DS4" s="501"/>
      <c r="DT4" s="501"/>
      <c r="DU4" s="501"/>
      <c r="DV4" s="501"/>
      <c r="DW4" s="501"/>
      <c r="DX4" s="501"/>
      <c r="DY4" s="501"/>
      <c r="DZ4" s="501"/>
      <c r="EA4" s="501"/>
      <c r="EB4" s="501"/>
      <c r="EC4" s="501"/>
      <c r="ED4" s="501"/>
      <c r="EE4" s="501"/>
      <c r="EF4" s="501"/>
      <c r="EG4" s="501"/>
      <c r="EH4" s="501"/>
      <c r="EI4" s="501"/>
      <c r="EJ4" s="501"/>
      <c r="EK4" s="501"/>
      <c r="EL4" s="501"/>
      <c r="EM4" s="501"/>
      <c r="EN4" s="501"/>
      <c r="EO4" s="501"/>
      <c r="EP4" s="501"/>
      <c r="EQ4" s="501"/>
      <c r="ER4" s="501"/>
      <c r="ES4" s="501"/>
      <c r="ET4" s="501"/>
      <c r="EU4" s="501"/>
      <c r="EV4" s="501"/>
      <c r="EW4" s="501"/>
      <c r="EX4" s="501"/>
      <c r="EY4" s="501"/>
      <c r="EZ4" s="501"/>
      <c r="FA4" s="501"/>
      <c r="FB4" s="501"/>
      <c r="FC4" s="501"/>
      <c r="FD4" s="501"/>
      <c r="FE4" s="501"/>
      <c r="FF4" s="501"/>
      <c r="FG4" s="501"/>
      <c r="FH4" s="501"/>
      <c r="FI4" s="501"/>
      <c r="FJ4" s="501"/>
      <c r="FK4" s="501"/>
      <c r="FL4" s="501"/>
      <c r="FM4" s="501"/>
      <c r="FN4" s="501"/>
      <c r="FO4" s="501"/>
      <c r="FP4" s="501"/>
      <c r="FQ4" s="501"/>
      <c r="FR4" s="501"/>
      <c r="FS4" s="501"/>
      <c r="FT4" s="501"/>
      <c r="FU4" s="501"/>
      <c r="FV4" s="501"/>
      <c r="FW4" s="501"/>
      <c r="FX4" s="501"/>
      <c r="FY4" s="501"/>
      <c r="FZ4" s="501"/>
      <c r="GA4" s="501"/>
      <c r="GB4" s="501"/>
      <c r="GC4" s="501"/>
      <c r="GD4" s="501"/>
      <c r="GE4" s="501"/>
      <c r="GF4" s="501"/>
      <c r="GG4" s="501"/>
      <c r="GH4" s="501"/>
      <c r="GI4" s="501"/>
      <c r="GJ4" s="501"/>
      <c r="GK4" s="501"/>
      <c r="GL4" s="501"/>
      <c r="GM4" s="501"/>
      <c r="GN4" s="501"/>
      <c r="GO4" s="501"/>
      <c r="GP4" s="501"/>
      <c r="GQ4" s="501"/>
      <c r="GR4" s="501"/>
      <c r="GS4" s="501"/>
      <c r="GT4" s="501"/>
      <c r="GU4" s="501"/>
      <c r="GV4" s="501"/>
      <c r="GW4" s="501"/>
      <c r="GX4" s="501"/>
      <c r="GY4" s="501"/>
      <c r="GZ4" s="501"/>
      <c r="HA4" s="501"/>
      <c r="HB4" s="501"/>
      <c r="HC4" s="501"/>
      <c r="HD4" s="501"/>
      <c r="HE4" s="501"/>
      <c r="HF4" s="501"/>
      <c r="HG4" s="501"/>
      <c r="HH4" s="501"/>
      <c r="HI4" s="501"/>
      <c r="HJ4" s="501"/>
      <c r="HK4" s="501"/>
      <c r="HL4" s="501"/>
      <c r="HM4" s="501"/>
      <c r="HN4" s="501"/>
      <c r="HO4" s="501"/>
      <c r="HP4" s="501"/>
      <c r="HQ4" s="501"/>
      <c r="HR4" s="501"/>
      <c r="HS4" s="501"/>
      <c r="HT4" s="501"/>
      <c r="HU4" s="501"/>
      <c r="HV4" s="501"/>
      <c r="HW4" s="501"/>
      <c r="HX4" s="501"/>
      <c r="HY4" s="501"/>
      <c r="HZ4" s="501"/>
      <c r="IA4" s="501"/>
      <c r="IB4" s="501"/>
      <c r="IC4" s="501"/>
      <c r="ID4" s="501"/>
      <c r="IE4" s="501"/>
      <c r="IF4" s="501"/>
      <c r="IG4" s="501"/>
      <c r="IH4" s="501"/>
      <c r="II4" s="501"/>
      <c r="IJ4" s="501"/>
      <c r="IK4" s="501"/>
      <c r="IL4" s="501"/>
      <c r="IM4" s="501"/>
      <c r="IN4" s="501"/>
      <c r="IO4" s="501"/>
      <c r="IP4" s="501"/>
      <c r="IQ4" s="501"/>
    </row>
    <row r="5" spans="1:251" ht="12.75">
      <c r="A5" s="453"/>
      <c r="B5" s="686" t="s">
        <v>185</v>
      </c>
      <c r="C5" s="687"/>
      <c r="D5" s="687"/>
      <c r="E5" s="688" t="s">
        <v>145</v>
      </c>
      <c r="F5" s="689"/>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501"/>
      <c r="AN5" s="501"/>
      <c r="AO5" s="501"/>
      <c r="AP5" s="501"/>
      <c r="AQ5" s="501"/>
      <c r="AR5" s="501"/>
      <c r="AS5" s="501"/>
      <c r="AT5" s="501"/>
      <c r="AU5" s="501"/>
      <c r="AV5" s="501"/>
      <c r="AW5" s="501"/>
      <c r="AX5" s="501"/>
      <c r="AY5" s="501"/>
      <c r="AZ5" s="501"/>
      <c r="BA5" s="501"/>
      <c r="BB5" s="501"/>
      <c r="BC5" s="501"/>
      <c r="BD5" s="501"/>
      <c r="BE5" s="501"/>
      <c r="BF5" s="501"/>
      <c r="BG5" s="501"/>
      <c r="BH5" s="501"/>
      <c r="BI5" s="501"/>
      <c r="BJ5" s="501"/>
      <c r="BK5" s="501"/>
      <c r="BL5" s="501"/>
      <c r="BM5" s="501"/>
      <c r="BN5" s="501"/>
      <c r="BO5" s="501"/>
      <c r="BP5" s="501"/>
      <c r="BQ5" s="501"/>
      <c r="BR5" s="501"/>
      <c r="BS5" s="501"/>
      <c r="BT5" s="501"/>
      <c r="BU5" s="501"/>
      <c r="BV5" s="501"/>
      <c r="BW5" s="501"/>
      <c r="BX5" s="501"/>
      <c r="BY5" s="501"/>
      <c r="BZ5" s="501"/>
      <c r="CA5" s="501"/>
      <c r="CB5" s="501"/>
      <c r="CC5" s="501"/>
      <c r="CD5" s="501"/>
      <c r="CE5" s="501"/>
      <c r="CF5" s="501"/>
      <c r="CG5" s="501"/>
      <c r="CH5" s="501"/>
      <c r="CI5" s="501"/>
      <c r="CJ5" s="501"/>
      <c r="CK5" s="501"/>
      <c r="CL5" s="501"/>
      <c r="CM5" s="501"/>
      <c r="CN5" s="501"/>
      <c r="CO5" s="501"/>
      <c r="CP5" s="501"/>
      <c r="CQ5" s="501"/>
      <c r="CR5" s="501"/>
      <c r="CS5" s="501"/>
      <c r="CT5" s="501"/>
      <c r="CU5" s="501"/>
      <c r="CV5" s="501"/>
      <c r="CW5" s="501"/>
      <c r="CX5" s="501"/>
      <c r="CY5" s="501"/>
      <c r="CZ5" s="501"/>
      <c r="DA5" s="501"/>
      <c r="DB5" s="501"/>
      <c r="DC5" s="501"/>
      <c r="DD5" s="501"/>
      <c r="DE5" s="501"/>
      <c r="DF5" s="501"/>
      <c r="DG5" s="501"/>
      <c r="DH5" s="501"/>
      <c r="DI5" s="501"/>
      <c r="DJ5" s="501"/>
      <c r="DK5" s="501"/>
      <c r="DL5" s="501"/>
      <c r="DM5" s="501"/>
      <c r="DN5" s="501"/>
      <c r="DO5" s="501"/>
      <c r="DP5" s="501"/>
      <c r="DQ5" s="501"/>
      <c r="DR5" s="501"/>
      <c r="DS5" s="501"/>
      <c r="DT5" s="501"/>
      <c r="DU5" s="501"/>
      <c r="DV5" s="501"/>
      <c r="DW5" s="501"/>
      <c r="DX5" s="501"/>
      <c r="DY5" s="501"/>
      <c r="DZ5" s="501"/>
      <c r="EA5" s="501"/>
      <c r="EB5" s="501"/>
      <c r="EC5" s="501"/>
      <c r="ED5" s="501"/>
      <c r="EE5" s="501"/>
      <c r="EF5" s="501"/>
      <c r="EG5" s="501"/>
      <c r="EH5" s="501"/>
      <c r="EI5" s="501"/>
      <c r="EJ5" s="501"/>
      <c r="EK5" s="501"/>
      <c r="EL5" s="501"/>
      <c r="EM5" s="501"/>
      <c r="EN5" s="501"/>
      <c r="EO5" s="501"/>
      <c r="EP5" s="501"/>
      <c r="EQ5" s="501"/>
      <c r="ER5" s="501"/>
      <c r="ES5" s="501"/>
      <c r="ET5" s="501"/>
      <c r="EU5" s="501"/>
      <c r="EV5" s="501"/>
      <c r="EW5" s="501"/>
      <c r="EX5" s="501"/>
      <c r="EY5" s="501"/>
      <c r="EZ5" s="501"/>
      <c r="FA5" s="501"/>
      <c r="FB5" s="501"/>
      <c r="FC5" s="501"/>
      <c r="FD5" s="501"/>
      <c r="FE5" s="501"/>
      <c r="FF5" s="501"/>
      <c r="FG5" s="501"/>
      <c r="FH5" s="501"/>
      <c r="FI5" s="501"/>
      <c r="FJ5" s="501"/>
      <c r="FK5" s="501"/>
      <c r="FL5" s="501"/>
      <c r="FM5" s="501"/>
      <c r="FN5" s="501"/>
      <c r="FO5" s="501"/>
      <c r="FP5" s="501"/>
      <c r="FQ5" s="501"/>
      <c r="FR5" s="501"/>
      <c r="FS5" s="501"/>
      <c r="FT5" s="501"/>
      <c r="FU5" s="501"/>
      <c r="FV5" s="501"/>
      <c r="FW5" s="501"/>
      <c r="FX5" s="501"/>
      <c r="FY5" s="501"/>
      <c r="FZ5" s="501"/>
      <c r="GA5" s="501"/>
      <c r="GB5" s="501"/>
      <c r="GC5" s="501"/>
      <c r="GD5" s="501"/>
      <c r="GE5" s="501"/>
      <c r="GF5" s="501"/>
      <c r="GG5" s="501"/>
      <c r="GH5" s="501"/>
      <c r="GI5" s="501"/>
      <c r="GJ5" s="501"/>
      <c r="GK5" s="501"/>
      <c r="GL5" s="501"/>
      <c r="GM5" s="501"/>
      <c r="GN5" s="501"/>
      <c r="GO5" s="501"/>
      <c r="GP5" s="501"/>
      <c r="GQ5" s="501"/>
      <c r="GR5" s="501"/>
      <c r="GS5" s="501"/>
      <c r="GT5" s="501"/>
      <c r="GU5" s="501"/>
      <c r="GV5" s="501"/>
      <c r="GW5" s="501"/>
      <c r="GX5" s="501"/>
      <c r="GY5" s="501"/>
      <c r="GZ5" s="501"/>
      <c r="HA5" s="501"/>
      <c r="HB5" s="501"/>
      <c r="HC5" s="501"/>
      <c r="HD5" s="501"/>
      <c r="HE5" s="501"/>
      <c r="HF5" s="501"/>
      <c r="HG5" s="501"/>
      <c r="HH5" s="501"/>
      <c r="HI5" s="501"/>
      <c r="HJ5" s="501"/>
      <c r="HK5" s="501"/>
      <c r="HL5" s="501"/>
      <c r="HM5" s="501"/>
      <c r="HN5" s="501"/>
      <c r="HO5" s="501"/>
      <c r="HP5" s="501"/>
      <c r="HQ5" s="501"/>
      <c r="HR5" s="501"/>
      <c r="HS5" s="501"/>
      <c r="HT5" s="501"/>
      <c r="HU5" s="501"/>
      <c r="HV5" s="501"/>
      <c r="HW5" s="501"/>
      <c r="HX5" s="501"/>
      <c r="HY5" s="501"/>
      <c r="HZ5" s="501"/>
      <c r="IA5" s="501"/>
      <c r="IB5" s="501"/>
      <c r="IC5" s="501"/>
      <c r="ID5" s="501"/>
      <c r="IE5" s="501"/>
      <c r="IF5" s="501"/>
      <c r="IG5" s="501"/>
      <c r="IH5" s="501"/>
      <c r="II5" s="501"/>
      <c r="IJ5" s="501"/>
      <c r="IK5" s="501"/>
      <c r="IL5" s="501"/>
      <c r="IM5" s="501"/>
      <c r="IN5" s="501"/>
      <c r="IO5" s="501"/>
      <c r="IP5" s="501"/>
      <c r="IQ5" s="501"/>
    </row>
    <row r="6" spans="1:251" ht="12.75">
      <c r="A6" s="453"/>
      <c r="B6" s="690" t="s">
        <v>19</v>
      </c>
      <c r="C6" s="691"/>
      <c r="D6" s="692"/>
      <c r="E6" s="454" t="s">
        <v>186</v>
      </c>
      <c r="F6" s="455" t="s">
        <v>186</v>
      </c>
      <c r="G6" s="627"/>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c r="AM6" s="501"/>
      <c r="AN6" s="501"/>
      <c r="AO6" s="501"/>
      <c r="AP6" s="501"/>
      <c r="AQ6" s="501"/>
      <c r="AR6" s="501"/>
      <c r="AS6" s="501"/>
      <c r="AT6" s="501"/>
      <c r="AU6" s="501"/>
      <c r="AV6" s="501"/>
      <c r="AW6" s="501"/>
      <c r="AX6" s="501"/>
      <c r="AY6" s="501"/>
      <c r="AZ6" s="501"/>
      <c r="BA6" s="501"/>
      <c r="BB6" s="501"/>
      <c r="BC6" s="501"/>
      <c r="BD6" s="501"/>
      <c r="BE6" s="501"/>
      <c r="BF6" s="501"/>
      <c r="BG6" s="501"/>
      <c r="BH6" s="501"/>
      <c r="BI6" s="501"/>
      <c r="BJ6" s="501"/>
      <c r="BK6" s="501"/>
      <c r="BL6" s="501"/>
      <c r="BM6" s="501"/>
      <c r="BN6" s="501"/>
      <c r="BO6" s="501"/>
      <c r="BP6" s="501"/>
      <c r="BQ6" s="501"/>
      <c r="BR6" s="501"/>
      <c r="BS6" s="501"/>
      <c r="BT6" s="501"/>
      <c r="BU6" s="501"/>
      <c r="BV6" s="501"/>
      <c r="BW6" s="501"/>
      <c r="BX6" s="501"/>
      <c r="BY6" s="501"/>
      <c r="BZ6" s="501"/>
      <c r="CA6" s="501"/>
      <c r="CB6" s="501"/>
      <c r="CC6" s="501"/>
      <c r="CD6" s="501"/>
      <c r="CE6" s="501"/>
      <c r="CF6" s="501"/>
      <c r="CG6" s="501"/>
      <c r="CH6" s="501"/>
      <c r="CI6" s="501"/>
      <c r="CJ6" s="501"/>
      <c r="CK6" s="501"/>
      <c r="CL6" s="501"/>
      <c r="CM6" s="501"/>
      <c r="CN6" s="501"/>
      <c r="CO6" s="501"/>
      <c r="CP6" s="501"/>
      <c r="CQ6" s="501"/>
      <c r="CR6" s="501"/>
      <c r="CS6" s="501"/>
      <c r="CT6" s="501"/>
      <c r="CU6" s="501"/>
      <c r="CV6" s="501"/>
      <c r="CW6" s="501"/>
      <c r="CX6" s="501"/>
      <c r="CY6" s="501"/>
      <c r="CZ6" s="501"/>
      <c r="DA6" s="501"/>
      <c r="DB6" s="501"/>
      <c r="DC6" s="501"/>
      <c r="DD6" s="501"/>
      <c r="DE6" s="501"/>
      <c r="DF6" s="501"/>
      <c r="DG6" s="501"/>
      <c r="DH6" s="501"/>
      <c r="DI6" s="501"/>
      <c r="DJ6" s="501"/>
      <c r="DK6" s="501"/>
      <c r="DL6" s="501"/>
      <c r="DM6" s="501"/>
      <c r="DN6" s="501"/>
      <c r="DO6" s="501"/>
      <c r="DP6" s="501"/>
      <c r="DQ6" s="501"/>
      <c r="DR6" s="501"/>
      <c r="DS6" s="501"/>
      <c r="DT6" s="501"/>
      <c r="DU6" s="501"/>
      <c r="DV6" s="501"/>
      <c r="DW6" s="501"/>
      <c r="DX6" s="501"/>
      <c r="DY6" s="501"/>
      <c r="DZ6" s="501"/>
      <c r="EA6" s="501"/>
      <c r="EB6" s="501"/>
      <c r="EC6" s="501"/>
      <c r="ED6" s="501"/>
      <c r="EE6" s="501"/>
      <c r="EF6" s="501"/>
      <c r="EG6" s="501"/>
      <c r="EH6" s="501"/>
      <c r="EI6" s="501"/>
      <c r="EJ6" s="501"/>
      <c r="EK6" s="501"/>
      <c r="EL6" s="501"/>
      <c r="EM6" s="501"/>
      <c r="EN6" s="501"/>
      <c r="EO6" s="501"/>
      <c r="EP6" s="501"/>
      <c r="EQ6" s="501"/>
      <c r="ER6" s="501"/>
      <c r="ES6" s="501"/>
      <c r="ET6" s="501"/>
      <c r="EU6" s="501"/>
      <c r="EV6" s="501"/>
      <c r="EW6" s="501"/>
      <c r="EX6" s="501"/>
      <c r="EY6" s="501"/>
      <c r="EZ6" s="501"/>
      <c r="FA6" s="501"/>
      <c r="FB6" s="501"/>
      <c r="FC6" s="501"/>
      <c r="FD6" s="501"/>
      <c r="FE6" s="501"/>
      <c r="FF6" s="501"/>
      <c r="FG6" s="501"/>
      <c r="FH6" s="501"/>
      <c r="FI6" s="501"/>
      <c r="FJ6" s="501"/>
      <c r="FK6" s="501"/>
      <c r="FL6" s="501"/>
      <c r="FM6" s="501"/>
      <c r="FN6" s="501"/>
      <c r="FO6" s="501"/>
      <c r="FP6" s="501"/>
      <c r="FQ6" s="501"/>
      <c r="FR6" s="501"/>
      <c r="FS6" s="501"/>
      <c r="FT6" s="501"/>
      <c r="FU6" s="501"/>
      <c r="FV6" s="501"/>
      <c r="FW6" s="501"/>
      <c r="FX6" s="501"/>
      <c r="FY6" s="501"/>
      <c r="FZ6" s="501"/>
      <c r="GA6" s="501"/>
      <c r="GB6" s="501"/>
      <c r="GC6" s="501"/>
      <c r="GD6" s="501"/>
      <c r="GE6" s="501"/>
      <c r="GF6" s="501"/>
      <c r="GG6" s="501"/>
      <c r="GH6" s="501"/>
      <c r="GI6" s="501"/>
      <c r="GJ6" s="501"/>
      <c r="GK6" s="501"/>
      <c r="GL6" s="501"/>
      <c r="GM6" s="501"/>
      <c r="GN6" s="501"/>
      <c r="GO6" s="501"/>
      <c r="GP6" s="501"/>
      <c r="GQ6" s="501"/>
      <c r="GR6" s="501"/>
      <c r="GS6" s="501"/>
      <c r="GT6" s="501"/>
      <c r="GU6" s="501"/>
      <c r="GV6" s="501"/>
      <c r="GW6" s="501"/>
      <c r="GX6" s="501"/>
      <c r="GY6" s="501"/>
      <c r="GZ6" s="501"/>
      <c r="HA6" s="501"/>
      <c r="HB6" s="501"/>
      <c r="HC6" s="501"/>
      <c r="HD6" s="501"/>
      <c r="HE6" s="501"/>
      <c r="HF6" s="501"/>
      <c r="HG6" s="501"/>
      <c r="HH6" s="501"/>
      <c r="HI6" s="501"/>
      <c r="HJ6" s="501"/>
      <c r="HK6" s="501"/>
      <c r="HL6" s="501"/>
      <c r="HM6" s="501"/>
      <c r="HN6" s="501"/>
      <c r="HO6" s="501"/>
      <c r="HP6" s="501"/>
      <c r="HQ6" s="501"/>
      <c r="HR6" s="501"/>
      <c r="HS6" s="501"/>
      <c r="HT6" s="501"/>
      <c r="HU6" s="501"/>
      <c r="HV6" s="501"/>
      <c r="HW6" s="501"/>
      <c r="HX6" s="501"/>
      <c r="HY6" s="501"/>
      <c r="HZ6" s="501"/>
      <c r="IA6" s="501"/>
      <c r="IB6" s="501"/>
      <c r="IC6" s="501"/>
      <c r="ID6" s="501"/>
      <c r="IE6" s="501"/>
      <c r="IF6" s="501"/>
      <c r="IG6" s="501"/>
      <c r="IH6" s="501"/>
      <c r="II6" s="501"/>
      <c r="IJ6" s="501"/>
      <c r="IK6" s="501"/>
      <c r="IL6" s="501"/>
      <c r="IM6" s="501"/>
      <c r="IN6" s="501"/>
      <c r="IO6" s="501"/>
      <c r="IP6" s="501"/>
      <c r="IQ6" s="501"/>
    </row>
    <row r="7" spans="1:7" s="451" customFormat="1" ht="12.75">
      <c r="A7" s="453"/>
      <c r="B7" s="535"/>
      <c r="C7" s="536"/>
      <c r="D7" s="536"/>
      <c r="E7" s="456" t="s">
        <v>322</v>
      </c>
      <c r="F7" s="456" t="s">
        <v>284</v>
      </c>
      <c r="G7" s="627"/>
    </row>
    <row r="8" spans="1:7" s="451" customFormat="1" ht="12.75">
      <c r="A8" s="453"/>
      <c r="B8" s="535"/>
      <c r="C8" s="536"/>
      <c r="D8" s="536"/>
      <c r="E8" s="457" t="s">
        <v>103</v>
      </c>
      <c r="F8" s="457" t="s">
        <v>103</v>
      </c>
      <c r="G8" s="628"/>
    </row>
    <row r="9" spans="1:7" s="451" customFormat="1" ht="12.75">
      <c r="A9" s="453"/>
      <c r="B9" s="458" t="s">
        <v>187</v>
      </c>
      <c r="C9" s="683" t="s">
        <v>188</v>
      </c>
      <c r="D9" s="684"/>
      <c r="E9" s="459"/>
      <c r="F9" s="459"/>
      <c r="G9" s="623"/>
    </row>
    <row r="10" spans="1:7" s="451" customFormat="1" ht="12.75">
      <c r="A10" s="453"/>
      <c r="B10" s="460"/>
      <c r="C10" s="461"/>
      <c r="D10" s="453"/>
      <c r="E10" s="462"/>
      <c r="F10" s="462"/>
      <c r="G10" s="461"/>
    </row>
    <row r="11" spans="1:7" s="451" customFormat="1" ht="12.75">
      <c r="A11" s="453"/>
      <c r="B11" s="460">
        <v>1</v>
      </c>
      <c r="C11" s="680" t="s">
        <v>189</v>
      </c>
      <c r="D11" s="681"/>
      <c r="E11" s="463"/>
      <c r="F11" s="464"/>
      <c r="G11" s="629"/>
    </row>
    <row r="12" spans="1:7" s="451" customFormat="1" ht="12.75">
      <c r="A12" s="453"/>
      <c r="B12" s="460"/>
      <c r="C12" s="465" t="s">
        <v>13</v>
      </c>
      <c r="D12" s="453" t="s">
        <v>190</v>
      </c>
      <c r="E12" s="466">
        <v>19153.94</v>
      </c>
      <c r="F12" s="466">
        <v>19632.92</v>
      </c>
      <c r="G12" s="630"/>
    </row>
    <row r="13" spans="1:7" s="451" customFormat="1" ht="12.75">
      <c r="A13" s="453"/>
      <c r="B13" s="460"/>
      <c r="C13" s="465" t="s">
        <v>14</v>
      </c>
      <c r="D13" s="453" t="s">
        <v>191</v>
      </c>
      <c r="E13" s="466">
        <v>4004.45</v>
      </c>
      <c r="F13" s="466">
        <v>3251.61</v>
      </c>
      <c r="G13" s="630"/>
    </row>
    <row r="14" spans="1:7" s="451" customFormat="1" ht="12.75">
      <c r="A14" s="453"/>
      <c r="B14" s="460"/>
      <c r="C14" s="465" t="s">
        <v>192</v>
      </c>
      <c r="D14" s="453" t="s">
        <v>193</v>
      </c>
      <c r="E14" s="466">
        <v>376.56</v>
      </c>
      <c r="F14" s="466">
        <v>385.36</v>
      </c>
      <c r="G14" s="630"/>
    </row>
    <row r="15" spans="1:7" s="451" customFormat="1" ht="12.75">
      <c r="A15" s="453"/>
      <c r="B15" s="460"/>
      <c r="C15" s="465" t="s">
        <v>194</v>
      </c>
      <c r="D15" s="453" t="s">
        <v>341</v>
      </c>
      <c r="E15" s="466">
        <v>779.73</v>
      </c>
      <c r="F15" s="466">
        <v>202.52720760000005</v>
      </c>
      <c r="G15" s="630"/>
    </row>
    <row r="16" spans="1:8" s="451" customFormat="1" ht="12.75">
      <c r="A16" s="453"/>
      <c r="B16" s="467"/>
      <c r="C16" s="468" t="s">
        <v>195</v>
      </c>
      <c r="D16" s="469" t="s">
        <v>196</v>
      </c>
      <c r="E16" s="466">
        <v>2011.06</v>
      </c>
      <c r="F16" s="466">
        <v>525.37</v>
      </c>
      <c r="G16" s="631"/>
      <c r="H16" s="470"/>
    </row>
    <row r="17" spans="1:7" s="451" customFormat="1" ht="12.75">
      <c r="A17" s="453"/>
      <c r="B17" s="467"/>
      <c r="C17" s="468" t="s">
        <v>197</v>
      </c>
      <c r="D17" s="469" t="s">
        <v>198</v>
      </c>
      <c r="E17" s="466">
        <v>6.84</v>
      </c>
      <c r="F17" s="466">
        <v>4.85</v>
      </c>
      <c r="G17" s="631"/>
    </row>
    <row r="18" spans="1:7" s="451" customFormat="1" ht="12.75">
      <c r="A18" s="453"/>
      <c r="B18" s="467"/>
      <c r="C18" s="468" t="s">
        <v>199</v>
      </c>
      <c r="D18" s="469" t="s">
        <v>342</v>
      </c>
      <c r="E18" s="466">
        <v>977.19</v>
      </c>
      <c r="F18" s="466">
        <v>967.158</v>
      </c>
      <c r="G18" s="631"/>
    </row>
    <row r="19" spans="1:7" s="451" customFormat="1" ht="12.75">
      <c r="A19" s="453"/>
      <c r="B19" s="467"/>
      <c r="C19" s="468" t="s">
        <v>200</v>
      </c>
      <c r="D19" s="469" t="s">
        <v>318</v>
      </c>
      <c r="E19" s="466">
        <v>262.55</v>
      </c>
      <c r="F19" s="466">
        <v>266.56</v>
      </c>
      <c r="G19" s="631"/>
    </row>
    <row r="20" spans="1:7" s="451" customFormat="1" ht="12.75">
      <c r="A20" s="453"/>
      <c r="B20" s="467"/>
      <c r="C20" s="468" t="s">
        <v>125</v>
      </c>
      <c r="D20" s="469" t="s">
        <v>201</v>
      </c>
      <c r="E20" s="466"/>
      <c r="F20" s="466"/>
      <c r="G20" s="631"/>
    </row>
    <row r="21" spans="1:7" s="451" customFormat="1" ht="12.75">
      <c r="A21" s="453"/>
      <c r="B21" s="467"/>
      <c r="C21" s="471"/>
      <c r="D21" s="469" t="s">
        <v>202</v>
      </c>
      <c r="E21" s="466">
        <v>9761.99</v>
      </c>
      <c r="F21" s="466">
        <v>10448.46</v>
      </c>
      <c r="G21" s="631"/>
    </row>
    <row r="22" spans="1:7" s="451" customFormat="1" ht="12.75" customHeight="1">
      <c r="A22" s="453"/>
      <c r="B22" s="467"/>
      <c r="C22" s="471"/>
      <c r="D22" s="469" t="s">
        <v>203</v>
      </c>
      <c r="E22" s="466">
        <v>4.07</v>
      </c>
      <c r="F22" s="466">
        <v>5.27</v>
      </c>
      <c r="G22" s="631"/>
    </row>
    <row r="23" spans="1:7" s="451" customFormat="1" ht="12.75">
      <c r="A23" s="453"/>
      <c r="B23" s="467"/>
      <c r="C23" s="471"/>
      <c r="D23" s="469" t="s">
        <v>204</v>
      </c>
      <c r="E23" s="466">
        <v>101.87</v>
      </c>
      <c r="F23" s="466">
        <v>615.6500000000001</v>
      </c>
      <c r="G23" s="631"/>
    </row>
    <row r="24" spans="1:7" s="451" customFormat="1" ht="12.75">
      <c r="A24" s="453"/>
      <c r="B24" s="467"/>
      <c r="C24" s="468" t="s">
        <v>206</v>
      </c>
      <c r="D24" s="469" t="s">
        <v>205</v>
      </c>
      <c r="E24" s="466">
        <v>58.540000000000006</v>
      </c>
      <c r="F24" s="466">
        <v>56.28999999999999</v>
      </c>
      <c r="G24" s="631"/>
    </row>
    <row r="25" spans="1:7" s="451" customFormat="1" ht="12.75">
      <c r="A25" s="453"/>
      <c r="B25" s="467"/>
      <c r="C25" s="468" t="s">
        <v>208</v>
      </c>
      <c r="D25" s="469" t="s">
        <v>207</v>
      </c>
      <c r="E25" s="466">
        <v>33.04</v>
      </c>
      <c r="F25" s="472">
        <v>38.42</v>
      </c>
      <c r="G25" s="631"/>
    </row>
    <row r="26" spans="1:7" s="451" customFormat="1" ht="12.75">
      <c r="A26" s="453"/>
      <c r="B26" s="467"/>
      <c r="C26" s="468" t="s">
        <v>319</v>
      </c>
      <c r="D26" s="469" t="s">
        <v>209</v>
      </c>
      <c r="E26" s="466">
        <v>1295.48</v>
      </c>
      <c r="F26" s="466">
        <v>1461.2399999999998</v>
      </c>
      <c r="G26" s="631"/>
    </row>
    <row r="27" spans="1:7" s="451" customFormat="1" ht="12.75">
      <c r="A27" s="453"/>
      <c r="B27" s="460"/>
      <c r="C27" s="461"/>
      <c r="D27" s="473" t="s">
        <v>189</v>
      </c>
      <c r="E27" s="474">
        <v>38827.310000000005</v>
      </c>
      <c r="F27" s="474">
        <v>37861.68520759999</v>
      </c>
      <c r="G27" s="632"/>
    </row>
    <row r="28" spans="1:7" s="451" customFormat="1" ht="12.75">
      <c r="A28" s="453"/>
      <c r="B28" s="460"/>
      <c r="C28" s="461"/>
      <c r="D28" s="453"/>
      <c r="E28" s="472"/>
      <c r="F28" s="472"/>
      <c r="G28" s="633"/>
    </row>
    <row r="29" spans="1:7" s="451" customFormat="1" ht="12.75">
      <c r="A29" s="453"/>
      <c r="B29" s="460">
        <v>2</v>
      </c>
      <c r="C29" s="680" t="s">
        <v>210</v>
      </c>
      <c r="D29" s="681"/>
      <c r="E29" s="475"/>
      <c r="F29" s="475"/>
      <c r="G29" s="634"/>
    </row>
    <row r="30" spans="1:7" s="451" customFormat="1" ht="12.75">
      <c r="A30" s="453"/>
      <c r="B30" s="460"/>
      <c r="C30" s="476" t="s">
        <v>13</v>
      </c>
      <c r="D30" s="453" t="s">
        <v>211</v>
      </c>
      <c r="E30" s="466">
        <v>10397.16</v>
      </c>
      <c r="F30" s="466">
        <v>8879.330000000002</v>
      </c>
      <c r="G30" s="631"/>
    </row>
    <row r="31" spans="1:7" s="451" customFormat="1" ht="12.75">
      <c r="A31" s="453"/>
      <c r="B31" s="460"/>
      <c r="C31" s="476" t="s">
        <v>14</v>
      </c>
      <c r="D31" s="453" t="s">
        <v>212</v>
      </c>
      <c r="E31" s="466">
        <v>110.0580821926525</v>
      </c>
      <c r="F31" s="466">
        <v>86.19585714305</v>
      </c>
      <c r="G31" s="631"/>
    </row>
    <row r="32" spans="1:7" s="451" customFormat="1" ht="12.75">
      <c r="A32" s="453"/>
      <c r="B32" s="460"/>
      <c r="C32" s="476" t="s">
        <v>192</v>
      </c>
      <c r="D32" s="453" t="s">
        <v>201</v>
      </c>
      <c r="E32" s="466"/>
      <c r="F32" s="466"/>
      <c r="G32" s="631"/>
    </row>
    <row r="33" spans="1:7" s="451" customFormat="1" ht="12.75">
      <c r="A33" s="453"/>
      <c r="B33" s="460"/>
      <c r="C33" s="476"/>
      <c r="D33" s="453" t="s">
        <v>202</v>
      </c>
      <c r="E33" s="466">
        <v>14846.33</v>
      </c>
      <c r="F33" s="466">
        <v>17948.33</v>
      </c>
      <c r="G33" s="631"/>
    </row>
    <row r="34" spans="1:7" s="451" customFormat="1" ht="12.75">
      <c r="A34" s="453"/>
      <c r="B34" s="460"/>
      <c r="C34" s="476"/>
      <c r="D34" s="453" t="s">
        <v>213</v>
      </c>
      <c r="E34" s="466">
        <v>2501.7000000000007</v>
      </c>
      <c r="F34" s="466">
        <v>2562.48</v>
      </c>
      <c r="G34" s="631"/>
    </row>
    <row r="35" spans="1:7" s="451" customFormat="1" ht="12.75">
      <c r="A35" s="453"/>
      <c r="B35" s="460"/>
      <c r="C35" s="476"/>
      <c r="D35" s="453" t="s">
        <v>214</v>
      </c>
      <c r="E35" s="466">
        <v>290.42</v>
      </c>
      <c r="F35" s="466">
        <v>650.3499999999999</v>
      </c>
      <c r="G35" s="631"/>
    </row>
    <row r="36" spans="1:7" s="451" customFormat="1" ht="12.75">
      <c r="A36" s="453"/>
      <c r="B36" s="460"/>
      <c r="C36" s="476"/>
      <c r="D36" s="453" t="s">
        <v>215</v>
      </c>
      <c r="E36" s="466">
        <v>4368.599999999999</v>
      </c>
      <c r="F36" s="466">
        <v>6626.99</v>
      </c>
      <c r="G36" s="631"/>
    </row>
    <row r="37" spans="1:7" s="451" customFormat="1" ht="12.75">
      <c r="A37" s="453"/>
      <c r="B37" s="460"/>
      <c r="C37" s="476"/>
      <c r="D37" s="453" t="s">
        <v>216</v>
      </c>
      <c r="E37" s="466">
        <v>3.47</v>
      </c>
      <c r="F37" s="466">
        <v>6.33</v>
      </c>
      <c r="G37" s="631"/>
    </row>
    <row r="38" spans="1:7" s="451" customFormat="1" ht="12.75">
      <c r="A38" s="453"/>
      <c r="B38" s="460"/>
      <c r="C38" s="476"/>
      <c r="D38" s="453" t="s">
        <v>217</v>
      </c>
      <c r="E38" s="466">
        <v>1379.02</v>
      </c>
      <c r="F38" s="466">
        <v>1818.54</v>
      </c>
      <c r="G38" s="631"/>
    </row>
    <row r="39" spans="1:7" s="451" customFormat="1" ht="12.75">
      <c r="A39" s="453"/>
      <c r="B39" s="460"/>
      <c r="C39" s="476" t="s">
        <v>194</v>
      </c>
      <c r="D39" s="453" t="s">
        <v>218</v>
      </c>
      <c r="E39" s="466">
        <v>1095.234</v>
      </c>
      <c r="F39" s="466">
        <v>926.804</v>
      </c>
      <c r="G39" s="631"/>
    </row>
    <row r="40" spans="1:7" s="451" customFormat="1" ht="12.75">
      <c r="A40" s="453"/>
      <c r="B40" s="460"/>
      <c r="C40" s="461"/>
      <c r="D40" s="473" t="s">
        <v>210</v>
      </c>
      <c r="E40" s="474">
        <v>34991.99208219265</v>
      </c>
      <c r="F40" s="474">
        <v>39505.349857143054</v>
      </c>
      <c r="G40" s="632"/>
    </row>
    <row r="41" spans="1:7" s="451" customFormat="1" ht="12.75">
      <c r="A41" s="453"/>
      <c r="B41" s="460"/>
      <c r="C41" s="461"/>
      <c r="D41" s="473"/>
      <c r="E41" s="477"/>
      <c r="F41" s="477"/>
      <c r="G41" s="632"/>
    </row>
    <row r="42" spans="1:7" s="451" customFormat="1" ht="12.75">
      <c r="A42" s="453"/>
      <c r="B42" s="460"/>
      <c r="C42" s="461"/>
      <c r="D42" s="473" t="s">
        <v>76</v>
      </c>
      <c r="E42" s="478">
        <v>73819.30208219265</v>
      </c>
      <c r="F42" s="478">
        <v>77367.03506474305</v>
      </c>
      <c r="G42" s="632"/>
    </row>
    <row r="43" spans="1:7" s="451" customFormat="1" ht="12.75">
      <c r="A43" s="453"/>
      <c r="B43" s="460" t="s">
        <v>219</v>
      </c>
      <c r="C43" s="680" t="s">
        <v>220</v>
      </c>
      <c r="D43" s="681"/>
      <c r="E43" s="479"/>
      <c r="F43" s="479"/>
      <c r="G43" s="634"/>
    </row>
    <row r="44" spans="1:7" s="451" customFormat="1" ht="12.75">
      <c r="A44" s="453"/>
      <c r="B44" s="460"/>
      <c r="C44" s="461"/>
      <c r="D44" s="453"/>
      <c r="E44" s="472"/>
      <c r="F44" s="472"/>
      <c r="G44" s="633"/>
    </row>
    <row r="45" spans="1:7" s="451" customFormat="1" ht="12.75">
      <c r="A45" s="453"/>
      <c r="B45" s="460"/>
      <c r="C45" s="680" t="s">
        <v>221</v>
      </c>
      <c r="D45" s="681"/>
      <c r="E45" s="475"/>
      <c r="F45" s="475"/>
      <c r="G45" s="634"/>
    </row>
    <row r="46" spans="1:7" s="451" customFormat="1" ht="12.75">
      <c r="A46" s="453"/>
      <c r="B46" s="460"/>
      <c r="C46" s="465" t="s">
        <v>13</v>
      </c>
      <c r="D46" s="453" t="s">
        <v>222</v>
      </c>
      <c r="E46" s="466">
        <v>1230.8799999999999</v>
      </c>
      <c r="F46" s="466">
        <v>1229.22</v>
      </c>
      <c r="G46" s="631"/>
    </row>
    <row r="47" spans="1:7" s="451" customFormat="1" ht="12.75">
      <c r="A47" s="453"/>
      <c r="B47" s="460"/>
      <c r="C47" s="465" t="s">
        <v>14</v>
      </c>
      <c r="D47" s="453" t="s">
        <v>223</v>
      </c>
      <c r="E47" s="466">
        <v>59116.46</v>
      </c>
      <c r="F47" s="466">
        <v>64044.034999999996</v>
      </c>
      <c r="G47" s="631"/>
    </row>
    <row r="48" spans="1:7" s="451" customFormat="1" ht="12.75">
      <c r="A48" s="453"/>
      <c r="B48" s="460"/>
      <c r="C48" s="461"/>
      <c r="D48" s="473" t="s">
        <v>224</v>
      </c>
      <c r="E48" s="474">
        <v>60347.34</v>
      </c>
      <c r="F48" s="474">
        <v>65273.255</v>
      </c>
      <c r="G48" s="632"/>
    </row>
    <row r="49" spans="1:7" s="451" customFormat="1" ht="12.75">
      <c r="A49" s="453"/>
      <c r="B49" s="460"/>
      <c r="C49" s="461"/>
      <c r="D49" s="473"/>
      <c r="E49" s="480"/>
      <c r="F49" s="480"/>
      <c r="G49" s="632"/>
    </row>
    <row r="50" spans="1:7" s="451" customFormat="1" ht="12.75">
      <c r="A50" s="453"/>
      <c r="B50" s="460"/>
      <c r="C50" s="462" t="s">
        <v>225</v>
      </c>
      <c r="D50" s="453"/>
      <c r="E50" s="472">
        <v>346.81</v>
      </c>
      <c r="F50" s="472">
        <v>377.473</v>
      </c>
      <c r="G50" s="632"/>
    </row>
    <row r="51" spans="1:7" s="451" customFormat="1" ht="12.75">
      <c r="A51" s="453"/>
      <c r="B51" s="460"/>
      <c r="C51" s="461"/>
      <c r="D51" s="481" t="s">
        <v>226</v>
      </c>
      <c r="E51" s="474">
        <v>60694.149999999994</v>
      </c>
      <c r="F51" s="474">
        <v>65650.728</v>
      </c>
      <c r="G51" s="632"/>
    </row>
    <row r="52" spans="1:7" s="451" customFormat="1" ht="12.75">
      <c r="A52" s="453"/>
      <c r="B52" s="460"/>
      <c r="C52" s="461"/>
      <c r="D52" s="453"/>
      <c r="E52" s="472"/>
      <c r="F52" s="472"/>
      <c r="G52" s="633"/>
    </row>
    <row r="53" spans="1:7" s="451" customFormat="1" ht="12.75">
      <c r="A53" s="453"/>
      <c r="B53" s="460"/>
      <c r="C53" s="680" t="s">
        <v>227</v>
      </c>
      <c r="D53" s="681"/>
      <c r="E53" s="472"/>
      <c r="F53" s="472"/>
      <c r="G53" s="635"/>
    </row>
    <row r="54" spans="1:7" s="451" customFormat="1" ht="12.75">
      <c r="A54" s="453"/>
      <c r="B54" s="460"/>
      <c r="C54" s="461"/>
      <c r="D54" s="453"/>
      <c r="E54" s="472"/>
      <c r="F54" s="472"/>
      <c r="G54" s="633"/>
    </row>
    <row r="55" spans="1:7" s="451" customFormat="1" ht="12.75">
      <c r="A55" s="453"/>
      <c r="B55" s="460">
        <v>1</v>
      </c>
      <c r="C55" s="680" t="s">
        <v>228</v>
      </c>
      <c r="D55" s="681"/>
      <c r="E55" s="475"/>
      <c r="F55" s="475"/>
      <c r="G55" s="634"/>
    </row>
    <row r="56" spans="1:7" s="451" customFormat="1" ht="12.75">
      <c r="A56" s="453"/>
      <c r="B56" s="460"/>
      <c r="C56" s="465" t="s">
        <v>13</v>
      </c>
      <c r="D56" s="453" t="s">
        <v>229</v>
      </c>
      <c r="E56" s="472"/>
      <c r="F56" s="472"/>
      <c r="G56" s="631"/>
    </row>
    <row r="57" spans="1:7" s="451" customFormat="1" ht="12.75">
      <c r="A57" s="453"/>
      <c r="B57" s="460"/>
      <c r="C57" s="465"/>
      <c r="D57" s="453" t="s">
        <v>230</v>
      </c>
      <c r="E57" s="466">
        <v>5.58</v>
      </c>
      <c r="F57" s="466">
        <v>5.9</v>
      </c>
      <c r="G57" s="631"/>
    </row>
    <row r="58" spans="1:7" s="451" customFormat="1" ht="12.75">
      <c r="A58" s="453"/>
      <c r="B58" s="460"/>
      <c r="C58" s="465"/>
      <c r="D58" s="482" t="s">
        <v>231</v>
      </c>
      <c r="E58" s="466">
        <v>206.96</v>
      </c>
      <c r="F58" s="466">
        <v>204</v>
      </c>
      <c r="G58" s="631"/>
    </row>
    <row r="59" spans="1:7" s="451" customFormat="1" ht="12.75">
      <c r="A59" s="453"/>
      <c r="B59" s="460"/>
      <c r="C59" s="465"/>
      <c r="D59" s="482" t="s">
        <v>232</v>
      </c>
      <c r="E59" s="466">
        <v>283.5</v>
      </c>
      <c r="F59" s="466">
        <v>127.87</v>
      </c>
      <c r="G59" s="631"/>
    </row>
    <row r="60" spans="1:7" s="451" customFormat="1" ht="12.75">
      <c r="A60" s="453"/>
      <c r="B60" s="460"/>
      <c r="C60" s="465" t="s">
        <v>14</v>
      </c>
      <c r="D60" s="453" t="s">
        <v>233</v>
      </c>
      <c r="E60" s="466">
        <v>187.49697933000002</v>
      </c>
      <c r="F60" s="466">
        <v>175.371104725</v>
      </c>
      <c r="G60" s="631"/>
    </row>
    <row r="61" spans="1:7" s="451" customFormat="1" ht="12.75">
      <c r="A61" s="453"/>
      <c r="B61" s="460"/>
      <c r="C61" s="465" t="s">
        <v>192</v>
      </c>
      <c r="D61" s="453" t="s">
        <v>234</v>
      </c>
      <c r="E61" s="466">
        <v>1736.3899999999999</v>
      </c>
      <c r="F61" s="466">
        <v>1627.2</v>
      </c>
      <c r="G61" s="631"/>
    </row>
    <row r="62" spans="1:7" s="451" customFormat="1" ht="12.75">
      <c r="A62" s="453"/>
      <c r="B62" s="460"/>
      <c r="C62" s="465" t="s">
        <v>194</v>
      </c>
      <c r="D62" s="453" t="s">
        <v>235</v>
      </c>
      <c r="E62" s="466">
        <v>15.54</v>
      </c>
      <c r="F62" s="466">
        <v>16.195999999999998</v>
      </c>
      <c r="G62" s="631"/>
    </row>
    <row r="63" spans="1:7" s="451" customFormat="1" ht="12.75">
      <c r="A63" s="453"/>
      <c r="B63" s="460"/>
      <c r="C63" s="461"/>
      <c r="D63" s="473" t="s">
        <v>228</v>
      </c>
      <c r="E63" s="474">
        <v>2435.46697933</v>
      </c>
      <c r="F63" s="474">
        <v>2156.537104725</v>
      </c>
      <c r="G63" s="632"/>
    </row>
    <row r="64" spans="1:7" s="451" customFormat="1" ht="12.75">
      <c r="A64" s="453"/>
      <c r="B64" s="460"/>
      <c r="C64" s="461"/>
      <c r="D64" s="453"/>
      <c r="E64" s="472"/>
      <c r="F64" s="472"/>
      <c r="G64" s="633"/>
    </row>
    <row r="65" spans="1:7" s="451" customFormat="1" ht="12.75">
      <c r="A65" s="453"/>
      <c r="B65" s="460">
        <v>2</v>
      </c>
      <c r="C65" s="680" t="s">
        <v>236</v>
      </c>
      <c r="D65" s="681"/>
      <c r="E65" s="475"/>
      <c r="F65" s="475"/>
      <c r="G65" s="634"/>
    </row>
    <row r="66" spans="1:7" s="451" customFormat="1" ht="12.75">
      <c r="A66" s="453"/>
      <c r="B66" s="460"/>
      <c r="C66" s="465" t="s">
        <v>13</v>
      </c>
      <c r="D66" s="453" t="s">
        <v>229</v>
      </c>
      <c r="E66" s="483"/>
      <c r="F66" s="466"/>
      <c r="G66" s="630"/>
    </row>
    <row r="67" spans="1:7" s="451" customFormat="1" ht="12.75">
      <c r="A67" s="453"/>
      <c r="B67" s="460"/>
      <c r="C67" s="465"/>
      <c r="D67" s="453" t="s">
        <v>230</v>
      </c>
      <c r="E67" s="483">
        <v>3.88</v>
      </c>
      <c r="F67" s="466">
        <v>1.42</v>
      </c>
      <c r="G67" s="630"/>
    </row>
    <row r="68" spans="1:7" s="451" customFormat="1" ht="12.75">
      <c r="A68" s="453"/>
      <c r="B68" s="460"/>
      <c r="C68" s="465"/>
      <c r="D68" s="453" t="s">
        <v>237</v>
      </c>
      <c r="E68" s="484"/>
      <c r="F68" s="485"/>
      <c r="G68" s="630"/>
    </row>
    <row r="69" spans="1:7" s="451" customFormat="1" ht="25.5">
      <c r="A69" s="453"/>
      <c r="B69" s="460"/>
      <c r="C69" s="465"/>
      <c r="D69" s="486" t="s">
        <v>238</v>
      </c>
      <c r="E69" s="487">
        <v>61.15</v>
      </c>
      <c r="F69" s="488">
        <v>37.93</v>
      </c>
      <c r="G69" s="630"/>
    </row>
    <row r="70" spans="1:7" s="451" customFormat="1" ht="29.25" customHeight="1">
      <c r="A70" s="453"/>
      <c r="B70" s="460"/>
      <c r="C70" s="465"/>
      <c r="D70" s="489" t="s">
        <v>239</v>
      </c>
      <c r="E70" s="488">
        <v>4257.58</v>
      </c>
      <c r="F70" s="488">
        <v>3591.904</v>
      </c>
      <c r="G70" s="630"/>
    </row>
    <row r="71" spans="1:7" s="451" customFormat="1" ht="12.75">
      <c r="A71" s="453"/>
      <c r="B71" s="460"/>
      <c r="C71" s="465"/>
      <c r="D71" s="482" t="s">
        <v>240</v>
      </c>
      <c r="E71" s="488">
        <v>54.06</v>
      </c>
      <c r="F71" s="488">
        <v>63.87</v>
      </c>
      <c r="G71" s="630"/>
    </row>
    <row r="72" spans="1:7" s="451" customFormat="1" ht="12.75" customHeight="1">
      <c r="A72" s="453"/>
      <c r="B72" s="460"/>
      <c r="C72" s="465"/>
      <c r="D72" s="482" t="s">
        <v>287</v>
      </c>
      <c r="E72" s="466">
        <v>1491.85</v>
      </c>
      <c r="F72" s="466">
        <v>1394.8799999999999</v>
      </c>
      <c r="G72" s="630"/>
    </row>
    <row r="73" spans="1:7" s="451" customFormat="1" ht="12.75">
      <c r="A73" s="453"/>
      <c r="B73" s="460"/>
      <c r="C73" s="465" t="s">
        <v>14</v>
      </c>
      <c r="D73" s="453" t="s">
        <v>241</v>
      </c>
      <c r="E73" s="466">
        <v>4294.4</v>
      </c>
      <c r="F73" s="466">
        <v>4072.7200000000007</v>
      </c>
      <c r="G73" s="630"/>
    </row>
    <row r="74" spans="1:7" s="451" customFormat="1" ht="12.75">
      <c r="A74" s="453"/>
      <c r="B74" s="460"/>
      <c r="C74" s="465" t="s">
        <v>192</v>
      </c>
      <c r="D74" s="453" t="s">
        <v>233</v>
      </c>
      <c r="E74" s="466">
        <v>194.01452478199997</v>
      </c>
      <c r="F74" s="466">
        <v>148.180925414</v>
      </c>
      <c r="G74" s="630"/>
    </row>
    <row r="75" spans="1:7" s="451" customFormat="1" ht="12.75">
      <c r="A75" s="453"/>
      <c r="B75" s="460"/>
      <c r="C75" s="465" t="s">
        <v>194</v>
      </c>
      <c r="D75" s="453" t="s">
        <v>242</v>
      </c>
      <c r="E75" s="472">
        <v>332.75</v>
      </c>
      <c r="F75" s="472">
        <v>248.87</v>
      </c>
      <c r="G75" s="630"/>
    </row>
    <row r="76" spans="1:7" s="451" customFormat="1" ht="12.75">
      <c r="A76" s="453"/>
      <c r="B76" s="460"/>
      <c r="C76" s="461"/>
      <c r="D76" s="473" t="s">
        <v>236</v>
      </c>
      <c r="E76" s="490">
        <v>10689.684524782</v>
      </c>
      <c r="F76" s="490">
        <v>9559.774925414002</v>
      </c>
      <c r="G76" s="636"/>
    </row>
    <row r="77" spans="1:7" s="451" customFormat="1" ht="12.75">
      <c r="A77" s="453"/>
      <c r="B77" s="460"/>
      <c r="C77" s="461"/>
      <c r="D77" s="453"/>
      <c r="E77" s="466"/>
      <c r="F77" s="466"/>
      <c r="G77" s="630"/>
    </row>
    <row r="78" spans="1:7" s="451" customFormat="1" ht="12.75">
      <c r="A78" s="453"/>
      <c r="B78" s="491"/>
      <c r="C78" s="492"/>
      <c r="D78" s="493" t="s">
        <v>243</v>
      </c>
      <c r="E78" s="490">
        <v>73819.301504112</v>
      </c>
      <c r="F78" s="490">
        <v>77367.040030139</v>
      </c>
      <c r="G78" s="636"/>
    </row>
    <row r="79" spans="1:7" s="451" customFormat="1" ht="4.5" customHeight="1">
      <c r="A79" s="494"/>
      <c r="B79" s="495"/>
      <c r="C79" s="496"/>
      <c r="D79" s="497"/>
      <c r="E79" s="498"/>
      <c r="F79" s="498"/>
      <c r="G79" s="499"/>
    </row>
    <row r="80" spans="2:7" s="451" customFormat="1" ht="12.75" hidden="1">
      <c r="B80" s="682"/>
      <c r="C80" s="682"/>
      <c r="D80" s="682"/>
      <c r="E80" s="682"/>
      <c r="F80" s="682"/>
      <c r="G80" s="494"/>
    </row>
    <row r="81" spans="2:7" s="451" customFormat="1" ht="12.75">
      <c r="B81" s="500"/>
      <c r="C81" s="500"/>
      <c r="D81" s="500"/>
      <c r="F81" s="500"/>
      <c r="G81" s="500"/>
    </row>
    <row r="82" spans="8:251" ht="12.75">
      <c r="H82" s="501"/>
      <c r="I82" s="501"/>
      <c r="J82" s="501"/>
      <c r="K82" s="501"/>
      <c r="L82" s="501"/>
      <c r="M82" s="501"/>
      <c r="N82" s="501"/>
      <c r="O82" s="501"/>
      <c r="P82" s="501"/>
      <c r="Q82" s="501"/>
      <c r="R82" s="501"/>
      <c r="S82" s="501"/>
      <c r="T82" s="501"/>
      <c r="U82" s="501"/>
      <c r="V82" s="501"/>
      <c r="W82" s="501"/>
      <c r="X82" s="501"/>
      <c r="Y82" s="501"/>
      <c r="Z82" s="501"/>
      <c r="AA82" s="501"/>
      <c r="AB82" s="501"/>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1"/>
      <c r="AY82" s="501"/>
      <c r="AZ82" s="501"/>
      <c r="BA82" s="501"/>
      <c r="BB82" s="501"/>
      <c r="BC82" s="501"/>
      <c r="BD82" s="501"/>
      <c r="BE82" s="501"/>
      <c r="BF82" s="501"/>
      <c r="BG82" s="501"/>
      <c r="BH82" s="501"/>
      <c r="BI82" s="501"/>
      <c r="BJ82" s="501"/>
      <c r="BK82" s="501"/>
      <c r="BL82" s="501"/>
      <c r="BM82" s="501"/>
      <c r="BN82" s="501"/>
      <c r="BO82" s="501"/>
      <c r="BP82" s="501"/>
      <c r="BQ82" s="501"/>
      <c r="BR82" s="501"/>
      <c r="BS82" s="501"/>
      <c r="BT82" s="501"/>
      <c r="BU82" s="501"/>
      <c r="BV82" s="501"/>
      <c r="BW82" s="501"/>
      <c r="BX82" s="501"/>
      <c r="BY82" s="501"/>
      <c r="BZ82" s="501"/>
      <c r="CA82" s="501"/>
      <c r="CB82" s="501"/>
      <c r="CC82" s="501"/>
      <c r="CD82" s="501"/>
      <c r="CE82" s="501"/>
      <c r="CF82" s="501"/>
      <c r="CG82" s="501"/>
      <c r="CH82" s="501"/>
      <c r="CI82" s="501"/>
      <c r="CJ82" s="501"/>
      <c r="CK82" s="501"/>
      <c r="CL82" s="501"/>
      <c r="CM82" s="501"/>
      <c r="CN82" s="501"/>
      <c r="CO82" s="501"/>
      <c r="CP82" s="501"/>
      <c r="CQ82" s="501"/>
      <c r="CR82" s="501"/>
      <c r="CS82" s="501"/>
      <c r="CT82" s="501"/>
      <c r="CU82" s="501"/>
      <c r="CV82" s="501"/>
      <c r="CW82" s="501"/>
      <c r="CX82" s="501"/>
      <c r="CY82" s="501"/>
      <c r="CZ82" s="501"/>
      <c r="DA82" s="501"/>
      <c r="DB82" s="501"/>
      <c r="DC82" s="501"/>
      <c r="DD82" s="501"/>
      <c r="DE82" s="501"/>
      <c r="DF82" s="501"/>
      <c r="DG82" s="501"/>
      <c r="DH82" s="501"/>
      <c r="DI82" s="501"/>
      <c r="DJ82" s="501"/>
      <c r="DK82" s="501"/>
      <c r="DL82" s="501"/>
      <c r="DM82" s="501"/>
      <c r="DN82" s="501"/>
      <c r="DO82" s="501"/>
      <c r="DP82" s="501"/>
      <c r="DQ82" s="501"/>
      <c r="DR82" s="501"/>
      <c r="DS82" s="501"/>
      <c r="DT82" s="501"/>
      <c r="DU82" s="501"/>
      <c r="DV82" s="501"/>
      <c r="DW82" s="501"/>
      <c r="DX82" s="501"/>
      <c r="DY82" s="501"/>
      <c r="DZ82" s="501"/>
      <c r="EA82" s="501"/>
      <c r="EB82" s="501"/>
      <c r="EC82" s="501"/>
      <c r="ED82" s="501"/>
      <c r="EE82" s="501"/>
      <c r="EF82" s="501"/>
      <c r="EG82" s="501"/>
      <c r="EH82" s="501"/>
      <c r="EI82" s="501"/>
      <c r="EJ82" s="501"/>
      <c r="EK82" s="501"/>
      <c r="EL82" s="501"/>
      <c r="EM82" s="501"/>
      <c r="EN82" s="501"/>
      <c r="EO82" s="501"/>
      <c r="EP82" s="501"/>
      <c r="EQ82" s="501"/>
      <c r="ER82" s="501"/>
      <c r="ES82" s="501"/>
      <c r="ET82" s="501"/>
      <c r="EU82" s="501"/>
      <c r="EV82" s="501"/>
      <c r="EW82" s="501"/>
      <c r="EX82" s="501"/>
      <c r="EY82" s="501"/>
      <c r="EZ82" s="501"/>
      <c r="FA82" s="501"/>
      <c r="FB82" s="501"/>
      <c r="FC82" s="501"/>
      <c r="FD82" s="501"/>
      <c r="FE82" s="501"/>
      <c r="FF82" s="501"/>
      <c r="FG82" s="501"/>
      <c r="FH82" s="501"/>
      <c r="FI82" s="501"/>
      <c r="FJ82" s="501"/>
      <c r="FK82" s="501"/>
      <c r="FL82" s="501"/>
      <c r="FM82" s="501"/>
      <c r="FN82" s="501"/>
      <c r="FO82" s="501"/>
      <c r="FP82" s="501"/>
      <c r="FQ82" s="501"/>
      <c r="FR82" s="501"/>
      <c r="FS82" s="501"/>
      <c r="FT82" s="501"/>
      <c r="FU82" s="501"/>
      <c r="FV82" s="501"/>
      <c r="FW82" s="501"/>
      <c r="FX82" s="501"/>
      <c r="FY82" s="501"/>
      <c r="FZ82" s="501"/>
      <c r="GA82" s="501"/>
      <c r="GB82" s="501"/>
      <c r="GC82" s="501"/>
      <c r="GD82" s="501"/>
      <c r="GE82" s="501"/>
      <c r="GF82" s="501"/>
      <c r="GG82" s="501"/>
      <c r="GH82" s="501"/>
      <c r="GI82" s="501"/>
      <c r="GJ82" s="501"/>
      <c r="GK82" s="501"/>
      <c r="GL82" s="501"/>
      <c r="GM82" s="501"/>
      <c r="GN82" s="501"/>
      <c r="GO82" s="501"/>
      <c r="GP82" s="501"/>
      <c r="GQ82" s="501"/>
      <c r="GR82" s="501"/>
      <c r="GS82" s="501"/>
      <c r="GT82" s="501"/>
      <c r="GU82" s="501"/>
      <c r="GV82" s="501"/>
      <c r="GW82" s="501"/>
      <c r="GX82" s="501"/>
      <c r="GY82" s="501"/>
      <c r="GZ82" s="501"/>
      <c r="HA82" s="501"/>
      <c r="HB82" s="501"/>
      <c r="HC82" s="501"/>
      <c r="HD82" s="501"/>
      <c r="HE82" s="501"/>
      <c r="HF82" s="501"/>
      <c r="HG82" s="501"/>
      <c r="HH82" s="501"/>
      <c r="HI82" s="501"/>
      <c r="HJ82" s="501"/>
      <c r="HK82" s="501"/>
      <c r="HL82" s="501"/>
      <c r="HM82" s="501"/>
      <c r="HN82" s="501"/>
      <c r="HO82" s="501"/>
      <c r="HP82" s="501"/>
      <c r="HQ82" s="501"/>
      <c r="HR82" s="501"/>
      <c r="HS82" s="501"/>
      <c r="HT82" s="501"/>
      <c r="HU82" s="501"/>
      <c r="HV82" s="501"/>
      <c r="HW82" s="501"/>
      <c r="HX82" s="501"/>
      <c r="HY82" s="501"/>
      <c r="HZ82" s="501"/>
      <c r="IA82" s="501"/>
      <c r="IB82" s="501"/>
      <c r="IC82" s="501"/>
      <c r="ID82" s="501"/>
      <c r="IE82" s="501"/>
      <c r="IF82" s="501"/>
      <c r="IG82" s="501"/>
      <c r="IH82" s="501"/>
      <c r="II82" s="501"/>
      <c r="IJ82" s="501"/>
      <c r="IK82" s="501"/>
      <c r="IL82" s="501"/>
      <c r="IM82" s="501"/>
      <c r="IN82" s="501"/>
      <c r="IO82" s="501"/>
      <c r="IP82" s="501"/>
      <c r="IQ82" s="501"/>
    </row>
    <row r="83" spans="5:7" s="451" customFormat="1" ht="12.75">
      <c r="E83" s="500"/>
      <c r="F83" s="500"/>
      <c r="G83" s="494"/>
    </row>
    <row r="85" spans="8:251" ht="12.75">
      <c r="H85" s="501"/>
      <c r="I85" s="501"/>
      <c r="J85" s="501"/>
      <c r="K85" s="501"/>
      <c r="L85" s="501"/>
      <c r="M85" s="501"/>
      <c r="N85" s="501"/>
      <c r="O85" s="501"/>
      <c r="P85" s="501"/>
      <c r="Q85" s="501"/>
      <c r="R85" s="501"/>
      <c r="S85" s="501"/>
      <c r="T85" s="501"/>
      <c r="U85" s="501"/>
      <c r="V85" s="501"/>
      <c r="W85" s="501"/>
      <c r="X85" s="501"/>
      <c r="Y85" s="501"/>
      <c r="Z85" s="501"/>
      <c r="AA85" s="501"/>
      <c r="AB85" s="501"/>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1"/>
      <c r="AY85" s="501"/>
      <c r="AZ85" s="501"/>
      <c r="BA85" s="501"/>
      <c r="BB85" s="501"/>
      <c r="BC85" s="501"/>
      <c r="BD85" s="501"/>
      <c r="BE85" s="501"/>
      <c r="BF85" s="501"/>
      <c r="BG85" s="501"/>
      <c r="BH85" s="501"/>
      <c r="BI85" s="501"/>
      <c r="BJ85" s="501"/>
      <c r="BK85" s="501"/>
      <c r="BL85" s="501"/>
      <c r="BM85" s="501"/>
      <c r="BN85" s="501"/>
      <c r="BO85" s="501"/>
      <c r="BP85" s="501"/>
      <c r="BQ85" s="501"/>
      <c r="BR85" s="501"/>
      <c r="BS85" s="501"/>
      <c r="BT85" s="501"/>
      <c r="BU85" s="501"/>
      <c r="BV85" s="501"/>
      <c r="BW85" s="501"/>
      <c r="BX85" s="501"/>
      <c r="BY85" s="501"/>
      <c r="BZ85" s="501"/>
      <c r="CA85" s="501"/>
      <c r="CB85" s="501"/>
      <c r="CC85" s="501"/>
      <c r="CD85" s="501"/>
      <c r="CE85" s="501"/>
      <c r="CF85" s="501"/>
      <c r="CG85" s="501"/>
      <c r="CH85" s="501"/>
      <c r="CI85" s="501"/>
      <c r="CJ85" s="501"/>
      <c r="CK85" s="501"/>
      <c r="CL85" s="501"/>
      <c r="CM85" s="501"/>
      <c r="CN85" s="501"/>
      <c r="CO85" s="501"/>
      <c r="CP85" s="501"/>
      <c r="CQ85" s="501"/>
      <c r="CR85" s="501"/>
      <c r="CS85" s="501"/>
      <c r="CT85" s="501"/>
      <c r="CU85" s="501"/>
      <c r="CV85" s="501"/>
      <c r="CW85" s="501"/>
      <c r="CX85" s="501"/>
      <c r="CY85" s="501"/>
      <c r="CZ85" s="501"/>
      <c r="DA85" s="501"/>
      <c r="DB85" s="501"/>
      <c r="DC85" s="501"/>
      <c r="DD85" s="501"/>
      <c r="DE85" s="501"/>
      <c r="DF85" s="501"/>
      <c r="DG85" s="501"/>
      <c r="DH85" s="501"/>
      <c r="DI85" s="501"/>
      <c r="DJ85" s="501"/>
      <c r="DK85" s="501"/>
      <c r="DL85" s="501"/>
      <c r="DM85" s="501"/>
      <c r="DN85" s="501"/>
      <c r="DO85" s="501"/>
      <c r="DP85" s="501"/>
      <c r="DQ85" s="501"/>
      <c r="DR85" s="501"/>
      <c r="DS85" s="501"/>
      <c r="DT85" s="501"/>
      <c r="DU85" s="501"/>
      <c r="DV85" s="501"/>
      <c r="DW85" s="501"/>
      <c r="DX85" s="501"/>
      <c r="DY85" s="501"/>
      <c r="DZ85" s="501"/>
      <c r="EA85" s="501"/>
      <c r="EB85" s="501"/>
      <c r="EC85" s="501"/>
      <c r="ED85" s="501"/>
      <c r="EE85" s="501"/>
      <c r="EF85" s="501"/>
      <c r="EG85" s="501"/>
      <c r="EH85" s="501"/>
      <c r="EI85" s="501"/>
      <c r="EJ85" s="501"/>
      <c r="EK85" s="501"/>
      <c r="EL85" s="501"/>
      <c r="EM85" s="501"/>
      <c r="EN85" s="501"/>
      <c r="EO85" s="501"/>
      <c r="EP85" s="501"/>
      <c r="EQ85" s="501"/>
      <c r="ER85" s="501"/>
      <c r="ES85" s="501"/>
      <c r="ET85" s="501"/>
      <c r="EU85" s="501"/>
      <c r="EV85" s="501"/>
      <c r="EW85" s="501"/>
      <c r="EX85" s="501"/>
      <c r="EY85" s="501"/>
      <c r="EZ85" s="501"/>
      <c r="FA85" s="501"/>
      <c r="FB85" s="501"/>
      <c r="FC85" s="501"/>
      <c r="FD85" s="501"/>
      <c r="FE85" s="501"/>
      <c r="FF85" s="501"/>
      <c r="FG85" s="501"/>
      <c r="FH85" s="501"/>
      <c r="FI85" s="501"/>
      <c r="FJ85" s="501"/>
      <c r="FK85" s="501"/>
      <c r="FL85" s="501"/>
      <c r="FM85" s="501"/>
      <c r="FN85" s="501"/>
      <c r="FO85" s="501"/>
      <c r="FP85" s="501"/>
      <c r="FQ85" s="501"/>
      <c r="FR85" s="501"/>
      <c r="FS85" s="501"/>
      <c r="FT85" s="501"/>
      <c r="FU85" s="501"/>
      <c r="FV85" s="501"/>
      <c r="FW85" s="501"/>
      <c r="FX85" s="501"/>
      <c r="FY85" s="501"/>
      <c r="FZ85" s="501"/>
      <c r="GA85" s="501"/>
      <c r="GB85" s="501"/>
      <c r="GC85" s="501"/>
      <c r="GD85" s="501"/>
      <c r="GE85" s="501"/>
      <c r="GF85" s="501"/>
      <c r="GG85" s="501"/>
      <c r="GH85" s="501"/>
      <c r="GI85" s="501"/>
      <c r="GJ85" s="501"/>
      <c r="GK85" s="501"/>
      <c r="GL85" s="501"/>
      <c r="GM85" s="501"/>
      <c r="GN85" s="501"/>
      <c r="GO85" s="501"/>
      <c r="GP85" s="501"/>
      <c r="GQ85" s="501"/>
      <c r="GR85" s="501"/>
      <c r="GS85" s="501"/>
      <c r="GT85" s="501"/>
      <c r="GU85" s="501"/>
      <c r="GV85" s="501"/>
      <c r="GW85" s="501"/>
      <c r="GX85" s="501"/>
      <c r="GY85" s="501"/>
      <c r="GZ85" s="501"/>
      <c r="HA85" s="501"/>
      <c r="HB85" s="501"/>
      <c r="HC85" s="501"/>
      <c r="HD85" s="501"/>
      <c r="HE85" s="501"/>
      <c r="HF85" s="501"/>
      <c r="HG85" s="501"/>
      <c r="HH85" s="501"/>
      <c r="HI85" s="501"/>
      <c r="HJ85" s="501"/>
      <c r="HK85" s="501"/>
      <c r="HL85" s="501"/>
      <c r="HM85" s="501"/>
      <c r="HN85" s="501"/>
      <c r="HO85" s="501"/>
      <c r="HP85" s="501"/>
      <c r="HQ85" s="501"/>
      <c r="HR85" s="501"/>
      <c r="HS85" s="501"/>
      <c r="HT85" s="501"/>
      <c r="HU85" s="501"/>
      <c r="HV85" s="501"/>
      <c r="HW85" s="501"/>
      <c r="HX85" s="501"/>
      <c r="HY85" s="501"/>
      <c r="HZ85" s="501"/>
      <c r="IA85" s="501"/>
      <c r="IB85" s="501"/>
      <c r="IC85" s="501"/>
      <c r="ID85" s="501"/>
      <c r="IE85" s="501"/>
      <c r="IF85" s="501"/>
      <c r="IG85" s="501"/>
      <c r="IH85" s="501"/>
      <c r="II85" s="501"/>
      <c r="IJ85" s="501"/>
      <c r="IK85" s="501"/>
      <c r="IL85" s="501"/>
      <c r="IM85" s="501"/>
      <c r="IN85" s="501"/>
      <c r="IO85" s="501"/>
      <c r="IP85" s="501"/>
      <c r="IQ85" s="501"/>
    </row>
    <row r="86" spans="5:7" s="451" customFormat="1" ht="12.75">
      <c r="E86" s="470"/>
      <c r="F86" s="470"/>
      <c r="G86" s="637"/>
    </row>
  </sheetData>
  <sheetProtection/>
  <mergeCells count="13">
    <mergeCell ref="C9:D9"/>
    <mergeCell ref="B2:F2"/>
    <mergeCell ref="B5:D5"/>
    <mergeCell ref="E5:F5"/>
    <mergeCell ref="B6:D6"/>
    <mergeCell ref="C65:D65"/>
    <mergeCell ref="B80:F80"/>
    <mergeCell ref="C11:D11"/>
    <mergeCell ref="C29:D29"/>
    <mergeCell ref="C43:D43"/>
    <mergeCell ref="C45:D45"/>
    <mergeCell ref="C53:D53"/>
    <mergeCell ref="C55:D5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4" r:id="rId1"/>
  <rowBreaks count="2" manualBreakCount="2">
    <brk id="79" min="1" max="5" man="1"/>
    <brk id="80" min="1" max="5" man="1"/>
  </rowBreaks>
</worksheet>
</file>

<file path=xl/worksheets/sheet7.xml><?xml version="1.0" encoding="utf-8"?>
<worksheet xmlns="http://schemas.openxmlformats.org/spreadsheetml/2006/main" xmlns:r="http://schemas.openxmlformats.org/officeDocument/2006/relationships">
  <dimension ref="B1:M82"/>
  <sheetViews>
    <sheetView showGridLines="0" showOutlineSymbols="0" view="pageBreakPreview" zoomScaleSheetLayoutView="100" zoomScalePageLayoutView="0" workbookViewId="0" topLeftCell="A80">
      <selection activeCell="L100" sqref="L100"/>
    </sheetView>
  </sheetViews>
  <sheetFormatPr defaultColWidth="9.140625" defaultRowHeight="12.75"/>
  <cols>
    <col min="1" max="1" width="1.7109375" style="537" customWidth="1"/>
    <col min="2" max="2" width="0.9921875" style="537" customWidth="1"/>
    <col min="3" max="3" width="3.00390625" style="537" customWidth="1"/>
    <col min="4" max="4" width="5.7109375" style="537" customWidth="1"/>
    <col min="5" max="5" width="66.00390625" style="537" customWidth="1"/>
    <col min="6" max="6" width="10.7109375" style="537" customWidth="1"/>
    <col min="7" max="7" width="0.13671875" style="537" customWidth="1"/>
    <col min="8" max="8" width="11.28125" style="537" customWidth="1"/>
    <col min="9" max="9" width="2.28125" style="537" hidden="1" customWidth="1"/>
    <col min="10" max="10" width="10.7109375" style="537" customWidth="1"/>
    <col min="11" max="11" width="1.57421875" style="541" hidden="1" customWidth="1"/>
    <col min="12" max="12" width="11.28125" style="537" customWidth="1"/>
    <col min="13" max="13" width="0.5625" style="537" customWidth="1"/>
    <col min="14" max="222" width="12.421875" style="537" customWidth="1"/>
    <col min="223" max="223" width="2.140625" style="537" customWidth="1"/>
    <col min="224" max="224" width="3.00390625" style="537" customWidth="1"/>
    <col min="225" max="225" width="5.7109375" style="537" customWidth="1"/>
    <col min="226" max="226" width="62.8515625" style="537" customWidth="1"/>
    <col min="227" max="227" width="10.7109375" style="537" customWidth="1"/>
    <col min="228" max="228" width="1.57421875" style="537" customWidth="1"/>
    <col min="229" max="229" width="11.28125" style="537" customWidth="1"/>
    <col min="230" max="230" width="1.57421875" style="537" customWidth="1"/>
    <col min="231" max="231" width="10.7109375" style="537" customWidth="1"/>
    <col min="232" max="232" width="1.57421875" style="537" customWidth="1"/>
    <col min="233" max="233" width="11.28125" style="537" customWidth="1"/>
    <col min="234" max="241" width="0" style="537" hidden="1" customWidth="1"/>
    <col min="242" max="242" width="1.57421875" style="537" customWidth="1"/>
    <col min="243" max="243" width="16.00390625" style="537" bestFit="1" customWidth="1"/>
    <col min="244" max="244" width="15.00390625" style="537" bestFit="1" customWidth="1"/>
    <col min="245" max="245" width="3.28125" style="537" customWidth="1"/>
    <col min="246" max="16384" width="12.421875" style="537" customWidth="1"/>
  </cols>
  <sheetData>
    <row r="1" spans="8:12" ht="12.75">
      <c r="H1" s="538"/>
      <c r="I1" s="539"/>
      <c r="J1" s="539"/>
      <c r="K1" s="563"/>
      <c r="L1" s="538"/>
    </row>
    <row r="2" spans="3:13" ht="12.75">
      <c r="C2" s="540"/>
      <c r="D2" s="520"/>
      <c r="E2" s="520"/>
      <c r="F2" s="520"/>
      <c r="G2" s="520"/>
      <c r="H2" s="520"/>
      <c r="I2" s="520"/>
      <c r="J2" s="520"/>
      <c r="K2" s="542"/>
      <c r="L2" s="520"/>
      <c r="M2" s="520"/>
    </row>
    <row r="3" spans="3:13" ht="16.5" customHeight="1">
      <c r="C3" s="693" t="s">
        <v>0</v>
      </c>
      <c r="D3" s="693"/>
      <c r="E3" s="693"/>
      <c r="F3" s="693"/>
      <c r="G3" s="693"/>
      <c r="H3" s="693"/>
      <c r="I3" s="693"/>
      <c r="J3" s="693"/>
      <c r="K3" s="542"/>
      <c r="L3" s="520"/>
      <c r="M3" s="520"/>
    </row>
    <row r="4" spans="3:13" ht="12.75">
      <c r="C4" s="693" t="s">
        <v>347</v>
      </c>
      <c r="D4" s="693"/>
      <c r="E4" s="693"/>
      <c r="F4" s="693"/>
      <c r="G4" s="693"/>
      <c r="H4" s="693"/>
      <c r="I4" s="693"/>
      <c r="J4" s="693"/>
      <c r="K4" s="693"/>
      <c r="L4" s="606" t="s">
        <v>330</v>
      </c>
      <c r="M4" s="542"/>
    </row>
    <row r="5" spans="3:13" ht="12.75">
      <c r="C5" s="567"/>
      <c r="D5" s="568"/>
      <c r="E5" s="569"/>
      <c r="F5" s="609"/>
      <c r="G5" s="609"/>
      <c r="H5" s="603" t="s">
        <v>244</v>
      </c>
      <c r="I5" s="568"/>
      <c r="J5" s="602"/>
      <c r="K5" s="568"/>
      <c r="L5" s="603" t="s">
        <v>244</v>
      </c>
      <c r="M5" s="542"/>
    </row>
    <row r="6" spans="3:13" ht="12.75">
      <c r="C6" s="570"/>
      <c r="D6" s="542"/>
      <c r="E6" s="589"/>
      <c r="F6" s="598"/>
      <c r="G6" s="598"/>
      <c r="H6" s="571" t="s">
        <v>322</v>
      </c>
      <c r="I6" s="542"/>
      <c r="J6" s="541"/>
      <c r="K6" s="542"/>
      <c r="L6" s="571" t="s">
        <v>284</v>
      </c>
      <c r="M6" s="542"/>
    </row>
    <row r="7" spans="3:13" ht="3.75" customHeight="1">
      <c r="C7" s="570"/>
      <c r="D7" s="542"/>
      <c r="E7" s="589"/>
      <c r="F7" s="610"/>
      <c r="G7" s="610"/>
      <c r="H7" s="605"/>
      <c r="I7" s="543"/>
      <c r="J7" s="604"/>
      <c r="K7" s="543"/>
      <c r="L7" s="605"/>
      <c r="M7" s="542"/>
    </row>
    <row r="8" spans="3:13" ht="12.75" hidden="1">
      <c r="C8" s="570"/>
      <c r="D8" s="542"/>
      <c r="E8" s="572"/>
      <c r="F8" s="600"/>
      <c r="G8" s="599"/>
      <c r="H8" s="611"/>
      <c r="I8" s="600"/>
      <c r="J8" s="601"/>
      <c r="K8" s="600"/>
      <c r="L8" s="599"/>
      <c r="M8" s="546"/>
    </row>
    <row r="9" spans="3:13" ht="3" customHeight="1">
      <c r="C9" s="570"/>
      <c r="D9" s="542"/>
      <c r="E9" s="572"/>
      <c r="F9" s="545"/>
      <c r="G9" s="572"/>
      <c r="H9" s="612"/>
      <c r="I9" s="643"/>
      <c r="J9" s="576"/>
      <c r="K9" s="545"/>
      <c r="L9" s="572"/>
      <c r="M9" s="546"/>
    </row>
    <row r="10" spans="3:13" ht="12.75">
      <c r="C10" s="573" t="s">
        <v>245</v>
      </c>
      <c r="D10" s="544" t="s">
        <v>246</v>
      </c>
      <c r="E10" s="572"/>
      <c r="F10" s="545"/>
      <c r="G10" s="572"/>
      <c r="H10" s="612"/>
      <c r="I10" s="643"/>
      <c r="J10" s="576"/>
      <c r="K10" s="545"/>
      <c r="L10" s="572"/>
      <c r="M10" s="546"/>
    </row>
    <row r="11" spans="3:13" ht="12.75">
      <c r="C11" s="573"/>
      <c r="D11" s="542" t="s">
        <v>247</v>
      </c>
      <c r="E11" s="572"/>
      <c r="F11" s="545"/>
      <c r="G11" s="572"/>
      <c r="H11" s="613">
        <v>17938.17</v>
      </c>
      <c r="I11" s="643"/>
      <c r="J11" s="576"/>
      <c r="K11" s="545"/>
      <c r="L11" s="574">
        <v>20034.57</v>
      </c>
      <c r="M11" s="546"/>
    </row>
    <row r="12" spans="3:13" ht="12.75">
      <c r="C12" s="570"/>
      <c r="D12" s="542" t="s">
        <v>248</v>
      </c>
      <c r="E12" s="572"/>
      <c r="F12" s="545"/>
      <c r="G12" s="572"/>
      <c r="H12" s="612"/>
      <c r="I12" s="643"/>
      <c r="J12" s="576"/>
      <c r="K12" s="545"/>
      <c r="L12" s="572"/>
      <c r="M12" s="546"/>
    </row>
    <row r="13" spans="3:13" ht="12.75">
      <c r="C13" s="575"/>
      <c r="D13" s="548"/>
      <c r="E13" s="581" t="s">
        <v>119</v>
      </c>
      <c r="F13" s="547">
        <v>1645.59</v>
      </c>
      <c r="G13" s="590"/>
      <c r="H13" s="614"/>
      <c r="I13" s="644"/>
      <c r="J13" s="577">
        <v>1644.91</v>
      </c>
      <c r="K13" s="526"/>
      <c r="L13" s="576"/>
      <c r="M13" s="522"/>
    </row>
    <row r="14" spans="3:13" ht="12.75">
      <c r="C14" s="575"/>
      <c r="D14" s="548"/>
      <c r="E14" s="581" t="s">
        <v>249</v>
      </c>
      <c r="F14" s="547">
        <v>26.27</v>
      </c>
      <c r="G14" s="590"/>
      <c r="H14" s="614"/>
      <c r="I14" s="644"/>
      <c r="J14" s="577">
        <v>112.99</v>
      </c>
      <c r="K14" s="526"/>
      <c r="L14" s="576"/>
      <c r="M14" s="522"/>
    </row>
    <row r="15" spans="3:13" ht="12.75">
      <c r="C15" s="575"/>
      <c r="D15" s="548"/>
      <c r="E15" s="590" t="s">
        <v>118</v>
      </c>
      <c r="F15" s="547">
        <v>44.58</v>
      </c>
      <c r="G15" s="590"/>
      <c r="H15" s="614"/>
      <c r="I15" s="644"/>
      <c r="J15" s="577">
        <v>54.68</v>
      </c>
      <c r="K15" s="526"/>
      <c r="L15" s="576"/>
      <c r="M15" s="522"/>
    </row>
    <row r="16" spans="3:13" ht="12.75">
      <c r="C16" s="575"/>
      <c r="D16" s="548"/>
      <c r="E16" s="590" t="s">
        <v>250</v>
      </c>
      <c r="F16" s="547">
        <v>-1297.91</v>
      </c>
      <c r="G16" s="590"/>
      <c r="H16" s="614"/>
      <c r="I16" s="644"/>
      <c r="J16" s="577">
        <v>-1522.13</v>
      </c>
      <c r="K16" s="526"/>
      <c r="L16" s="576"/>
      <c r="M16" s="522"/>
    </row>
    <row r="17" spans="3:13" ht="12.75">
      <c r="C17" s="575"/>
      <c r="D17" s="548"/>
      <c r="E17" s="581" t="s">
        <v>251</v>
      </c>
      <c r="F17" s="547">
        <v>-0.07</v>
      </c>
      <c r="G17" s="590"/>
      <c r="H17" s="614"/>
      <c r="I17" s="644"/>
      <c r="J17" s="577">
        <v>-8.31</v>
      </c>
      <c r="K17" s="526"/>
      <c r="L17" s="576"/>
      <c r="M17" s="522"/>
    </row>
    <row r="18" spans="3:13" ht="12.75">
      <c r="C18" s="570"/>
      <c r="D18" s="548"/>
      <c r="E18" s="592" t="s">
        <v>331</v>
      </c>
      <c r="F18" s="547">
        <v>54.61</v>
      </c>
      <c r="G18" s="590"/>
      <c r="H18" s="614"/>
      <c r="I18" s="644"/>
      <c r="J18" s="577">
        <v>56.68</v>
      </c>
      <c r="K18" s="526"/>
      <c r="L18" s="576"/>
      <c r="M18" s="522"/>
    </row>
    <row r="19" spans="3:13" ht="12.75">
      <c r="C19" s="575"/>
      <c r="D19" s="548"/>
      <c r="E19" s="581" t="s">
        <v>252</v>
      </c>
      <c r="F19" s="547">
        <v>29.93</v>
      </c>
      <c r="G19" s="590"/>
      <c r="H19" s="614"/>
      <c r="I19" s="644"/>
      <c r="J19" s="577">
        <v>37.59</v>
      </c>
      <c r="K19" s="526"/>
      <c r="L19" s="590"/>
      <c r="M19" s="522"/>
    </row>
    <row r="20" spans="3:13" ht="12.75">
      <c r="C20" s="575"/>
      <c r="D20" s="548"/>
      <c r="E20" s="581" t="s">
        <v>253</v>
      </c>
      <c r="F20" s="547">
        <v>33.42</v>
      </c>
      <c r="G20" s="590"/>
      <c r="H20" s="614"/>
      <c r="I20" s="644"/>
      <c r="J20" s="577">
        <v>-2.68</v>
      </c>
      <c r="K20" s="526"/>
      <c r="L20" s="590"/>
      <c r="M20" s="522"/>
    </row>
    <row r="21" spans="3:13" ht="12.75" customHeight="1">
      <c r="C21" s="570"/>
      <c r="D21" s="548"/>
      <c r="E21" s="572" t="s">
        <v>291</v>
      </c>
      <c r="F21" s="547">
        <v>6.92</v>
      </c>
      <c r="G21" s="572"/>
      <c r="H21" s="612"/>
      <c r="I21" s="643"/>
      <c r="J21" s="638">
        <v>-8.22</v>
      </c>
      <c r="K21" s="545"/>
      <c r="L21" s="572"/>
      <c r="M21" s="546"/>
    </row>
    <row r="22" spans="3:13" ht="25.5" customHeight="1">
      <c r="C22" s="575"/>
      <c r="D22" s="548"/>
      <c r="E22" s="581" t="s">
        <v>339</v>
      </c>
      <c r="F22" s="547">
        <v>-1144.02</v>
      </c>
      <c r="G22" s="572"/>
      <c r="H22" s="612"/>
      <c r="I22" s="643"/>
      <c r="J22" s="638">
        <v>-974.03</v>
      </c>
      <c r="K22" s="545"/>
      <c r="L22" s="572"/>
      <c r="M22" s="546"/>
    </row>
    <row r="23" spans="3:13" ht="12.75">
      <c r="C23" s="570"/>
      <c r="D23" s="548"/>
      <c r="E23" s="581" t="s">
        <v>300</v>
      </c>
      <c r="F23" s="547">
        <v>-6.42</v>
      </c>
      <c r="G23" s="572"/>
      <c r="H23" s="612"/>
      <c r="I23" s="643"/>
      <c r="J23" s="577">
        <v>-9.49</v>
      </c>
      <c r="K23" s="545"/>
      <c r="L23" s="572"/>
      <c r="M23" s="546"/>
    </row>
    <row r="24" spans="3:13" ht="12.75">
      <c r="C24" s="570"/>
      <c r="D24" s="548"/>
      <c r="E24" s="572" t="s">
        <v>301</v>
      </c>
      <c r="F24" s="615">
        <v>-4.67</v>
      </c>
      <c r="G24" s="572"/>
      <c r="H24" s="595">
        <v>-611.7700000000002</v>
      </c>
      <c r="I24" s="643"/>
      <c r="J24" s="638">
        <v>-0.15</v>
      </c>
      <c r="K24" s="545"/>
      <c r="L24" s="577">
        <v>-618.16</v>
      </c>
      <c r="M24" s="546"/>
    </row>
    <row r="25" spans="3:13" ht="12.75">
      <c r="C25" s="570"/>
      <c r="D25" s="542" t="s">
        <v>254</v>
      </c>
      <c r="E25" s="572"/>
      <c r="F25" s="545"/>
      <c r="G25" s="572"/>
      <c r="H25" s="596">
        <v>17326.399999999998</v>
      </c>
      <c r="I25" s="643"/>
      <c r="J25" s="639"/>
      <c r="K25" s="545"/>
      <c r="L25" s="578">
        <v>19416.41</v>
      </c>
      <c r="M25" s="546"/>
    </row>
    <row r="26" spans="3:13" ht="12.75">
      <c r="C26" s="570"/>
      <c r="D26" s="542" t="s">
        <v>248</v>
      </c>
      <c r="E26" s="572"/>
      <c r="F26" s="545"/>
      <c r="G26" s="572"/>
      <c r="H26" s="612"/>
      <c r="I26" s="643"/>
      <c r="J26" s="639"/>
      <c r="K26" s="545"/>
      <c r="L26" s="572"/>
      <c r="M26" s="546"/>
    </row>
    <row r="27" spans="3:13" ht="12.75">
      <c r="C27" s="570"/>
      <c r="D27" s="548"/>
      <c r="E27" s="593" t="s">
        <v>292</v>
      </c>
      <c r="F27" s="547">
        <v>-65.6</v>
      </c>
      <c r="G27" s="572"/>
      <c r="H27" s="612"/>
      <c r="I27" s="643"/>
      <c r="J27" s="577">
        <v>1411</v>
      </c>
      <c r="K27" s="545"/>
      <c r="L27" s="572"/>
      <c r="M27" s="546"/>
    </row>
    <row r="28" spans="3:13" ht="12.75">
      <c r="C28" s="570"/>
      <c r="D28" s="548"/>
      <c r="E28" s="572" t="s">
        <v>255</v>
      </c>
      <c r="F28" s="547">
        <v>-1459.78</v>
      </c>
      <c r="G28" s="572"/>
      <c r="H28" s="612"/>
      <c r="I28" s="643"/>
      <c r="J28" s="577">
        <v>-507.99</v>
      </c>
      <c r="K28" s="545"/>
      <c r="L28" s="572"/>
      <c r="M28" s="546"/>
    </row>
    <row r="29" spans="3:13" ht="12.75">
      <c r="C29" s="570"/>
      <c r="D29" s="548"/>
      <c r="E29" s="594" t="s">
        <v>256</v>
      </c>
      <c r="F29" s="547">
        <v>1112.6</v>
      </c>
      <c r="G29" s="572"/>
      <c r="H29" s="595">
        <v>-412.78</v>
      </c>
      <c r="I29" s="643"/>
      <c r="J29" s="577">
        <v>-606.87</v>
      </c>
      <c r="K29" s="545"/>
      <c r="L29" s="577">
        <v>296.14</v>
      </c>
      <c r="M29" s="546"/>
    </row>
    <row r="30" spans="3:13" ht="12.75">
      <c r="C30" s="570"/>
      <c r="D30" s="542" t="s">
        <v>257</v>
      </c>
      <c r="E30" s="572"/>
      <c r="F30" s="549"/>
      <c r="G30" s="572"/>
      <c r="H30" s="596">
        <v>16913.62</v>
      </c>
      <c r="I30" s="643"/>
      <c r="J30" s="578"/>
      <c r="K30" s="553"/>
      <c r="L30" s="578">
        <v>19712.55</v>
      </c>
      <c r="M30" s="546"/>
    </row>
    <row r="31" spans="3:13" ht="12.75">
      <c r="C31" s="570"/>
      <c r="D31" s="548"/>
      <c r="E31" s="572" t="s">
        <v>258</v>
      </c>
      <c r="F31" s="545"/>
      <c r="G31" s="572"/>
      <c r="H31" s="597">
        <v>-4386.53</v>
      </c>
      <c r="I31" s="643"/>
      <c r="J31" s="576"/>
      <c r="K31" s="545"/>
      <c r="L31" s="579">
        <v>-5022.89</v>
      </c>
      <c r="M31" s="546"/>
    </row>
    <row r="32" spans="3:13" ht="14.25" customHeight="1">
      <c r="C32" s="570"/>
      <c r="D32" s="544" t="s">
        <v>309</v>
      </c>
      <c r="E32" s="572"/>
      <c r="F32" s="545"/>
      <c r="G32" s="572"/>
      <c r="H32" s="616">
        <v>12527.09</v>
      </c>
      <c r="I32" s="643"/>
      <c r="J32" s="576"/>
      <c r="K32" s="545"/>
      <c r="L32" s="580">
        <v>14689.66</v>
      </c>
      <c r="M32" s="546"/>
    </row>
    <row r="33" spans="3:13" ht="6" customHeight="1">
      <c r="C33" s="570"/>
      <c r="D33" s="544"/>
      <c r="E33" s="572"/>
      <c r="F33" s="545"/>
      <c r="G33" s="572"/>
      <c r="H33" s="612"/>
      <c r="I33" s="643"/>
      <c r="J33" s="576"/>
      <c r="K33" s="545"/>
      <c r="L33" s="572"/>
      <c r="M33" s="546"/>
    </row>
    <row r="34" spans="3:13" ht="12.75">
      <c r="C34" s="573" t="s">
        <v>259</v>
      </c>
      <c r="D34" s="544" t="s">
        <v>260</v>
      </c>
      <c r="E34" s="572"/>
      <c r="F34" s="545"/>
      <c r="G34" s="572"/>
      <c r="H34" s="612"/>
      <c r="I34" s="643"/>
      <c r="J34" s="576"/>
      <c r="K34" s="545"/>
      <c r="L34" s="572"/>
      <c r="M34" s="546"/>
    </row>
    <row r="35" spans="3:13" ht="12.75">
      <c r="C35" s="570"/>
      <c r="D35" s="542"/>
      <c r="E35" s="581" t="s">
        <v>332</v>
      </c>
      <c r="F35" s="547">
        <v>-1836.64</v>
      </c>
      <c r="G35" s="572"/>
      <c r="H35" s="612"/>
      <c r="I35" s="643"/>
      <c r="J35" s="577">
        <v>-2441.15</v>
      </c>
      <c r="K35" s="545"/>
      <c r="L35" s="572"/>
      <c r="M35" s="546"/>
    </row>
    <row r="36" spans="3:13" ht="12.75">
      <c r="C36" s="570"/>
      <c r="D36" s="542"/>
      <c r="E36" s="581" t="s">
        <v>302</v>
      </c>
      <c r="F36" s="547">
        <v>2.53</v>
      </c>
      <c r="G36" s="572"/>
      <c r="H36" s="612"/>
      <c r="I36" s="643"/>
      <c r="J36" s="577">
        <v>27.02</v>
      </c>
      <c r="K36" s="545"/>
      <c r="L36" s="572"/>
      <c r="M36" s="546"/>
    </row>
    <row r="37" spans="3:13" ht="12.75">
      <c r="C37" s="570"/>
      <c r="D37" s="542"/>
      <c r="E37" s="581" t="s">
        <v>261</v>
      </c>
      <c r="F37" s="547">
        <v>-55913.52</v>
      </c>
      <c r="G37" s="572"/>
      <c r="H37" s="612"/>
      <c r="I37" s="643"/>
      <c r="J37" s="577">
        <v>-77847.64</v>
      </c>
      <c r="K37" s="545"/>
      <c r="L37" s="572"/>
      <c r="M37" s="546"/>
    </row>
    <row r="38" spans="3:13" ht="12.75">
      <c r="C38" s="570"/>
      <c r="D38" s="542"/>
      <c r="E38" s="581" t="s">
        <v>262</v>
      </c>
      <c r="F38" s="547">
        <v>61084.47</v>
      </c>
      <c r="G38" s="572"/>
      <c r="H38" s="612"/>
      <c r="I38" s="643"/>
      <c r="J38" s="577">
        <v>72405.47</v>
      </c>
      <c r="K38" s="545"/>
      <c r="L38" s="572"/>
      <c r="M38" s="546"/>
    </row>
    <row r="39" spans="3:13" ht="12.75">
      <c r="C39" s="570"/>
      <c r="D39" s="542"/>
      <c r="E39" s="581" t="s">
        <v>320</v>
      </c>
      <c r="F39" s="615">
        <v>-1.87</v>
      </c>
      <c r="G39" s="572"/>
      <c r="H39" s="612"/>
      <c r="I39" s="643"/>
      <c r="J39" s="640">
        <v>0</v>
      </c>
      <c r="K39" s="545"/>
      <c r="L39" s="572"/>
      <c r="M39" s="546"/>
    </row>
    <row r="40" spans="3:13" ht="12.75">
      <c r="C40" s="570"/>
      <c r="D40" s="542"/>
      <c r="E40" s="581" t="s">
        <v>303</v>
      </c>
      <c r="F40" s="547">
        <v>-1639.74</v>
      </c>
      <c r="G40" s="572"/>
      <c r="H40" s="612"/>
      <c r="I40" s="643"/>
      <c r="J40" s="577">
        <v>-1987.78</v>
      </c>
      <c r="K40" s="545"/>
      <c r="L40" s="572"/>
      <c r="M40" s="546"/>
    </row>
    <row r="41" spans="3:13" ht="12.75">
      <c r="C41" s="570"/>
      <c r="D41" s="542"/>
      <c r="E41" s="581" t="s">
        <v>304</v>
      </c>
      <c r="F41" s="547">
        <v>1712.05</v>
      </c>
      <c r="G41" s="572"/>
      <c r="H41" s="612"/>
      <c r="I41" s="643"/>
      <c r="J41" s="577">
        <v>3429.63</v>
      </c>
      <c r="K41" s="545"/>
      <c r="L41" s="572"/>
      <c r="M41" s="546"/>
    </row>
    <row r="42" spans="3:13" ht="25.5">
      <c r="C42" s="570"/>
      <c r="D42" s="542"/>
      <c r="E42" s="581" t="s">
        <v>340</v>
      </c>
      <c r="F42" s="617">
        <v>-2189.22</v>
      </c>
      <c r="G42" s="618"/>
      <c r="H42" s="619"/>
      <c r="I42" s="645"/>
      <c r="J42" s="641">
        <v>0</v>
      </c>
      <c r="K42" s="545"/>
      <c r="L42" s="572"/>
      <c r="M42" s="546"/>
    </row>
    <row r="43" spans="3:13" ht="12.75">
      <c r="C43" s="570"/>
      <c r="D43" s="542"/>
      <c r="E43" s="572" t="s">
        <v>263</v>
      </c>
      <c r="F43" s="547">
        <v>7.18</v>
      </c>
      <c r="G43" s="572"/>
      <c r="H43" s="612"/>
      <c r="I43" s="643"/>
      <c r="J43" s="577">
        <v>8.34</v>
      </c>
      <c r="K43" s="545"/>
      <c r="L43" s="572"/>
      <c r="M43" s="546"/>
    </row>
    <row r="44" spans="3:13" ht="12.75">
      <c r="C44" s="570"/>
      <c r="D44" s="542"/>
      <c r="E44" s="581" t="s">
        <v>264</v>
      </c>
      <c r="F44" s="547">
        <v>0.07</v>
      </c>
      <c r="G44" s="572"/>
      <c r="H44" s="612"/>
      <c r="I44" s="643"/>
      <c r="J44" s="577">
        <v>8.31</v>
      </c>
      <c r="K44" s="545"/>
      <c r="L44" s="572"/>
      <c r="M44" s="546"/>
    </row>
    <row r="45" spans="3:13" ht="12.75">
      <c r="C45" s="570"/>
      <c r="D45" s="542"/>
      <c r="E45" s="581" t="s">
        <v>265</v>
      </c>
      <c r="F45" s="547">
        <v>1274.92</v>
      </c>
      <c r="G45" s="572"/>
      <c r="H45" s="612"/>
      <c r="I45" s="643"/>
      <c r="J45" s="577">
        <v>1513.35</v>
      </c>
      <c r="K45" s="545"/>
      <c r="L45" s="572"/>
      <c r="M45" s="546"/>
    </row>
    <row r="46" spans="3:13" ht="12.75">
      <c r="C46" s="570"/>
      <c r="D46" s="542"/>
      <c r="E46" s="581" t="s">
        <v>293</v>
      </c>
      <c r="F46" s="547">
        <v>-4691.92</v>
      </c>
      <c r="G46" s="581"/>
      <c r="H46" s="620"/>
      <c r="I46" s="646"/>
      <c r="J46" s="577">
        <v>-5602.32</v>
      </c>
      <c r="K46" s="525"/>
      <c r="L46" s="581"/>
      <c r="M46" s="521"/>
    </row>
    <row r="47" spans="3:13" ht="12.75">
      <c r="C47" s="570"/>
      <c r="D47" s="542"/>
      <c r="E47" s="590" t="s">
        <v>294</v>
      </c>
      <c r="F47" s="547">
        <v>6977.33</v>
      </c>
      <c r="G47" s="581"/>
      <c r="H47" s="620"/>
      <c r="I47" s="646"/>
      <c r="J47" s="577">
        <v>4321.2</v>
      </c>
      <c r="K47" s="525"/>
      <c r="L47" s="581"/>
      <c r="M47" s="521"/>
    </row>
    <row r="48" spans="3:13" ht="12.75">
      <c r="C48" s="570"/>
      <c r="D48" s="542"/>
      <c r="E48" s="581" t="s">
        <v>266</v>
      </c>
      <c r="F48" s="547">
        <v>-78.38</v>
      </c>
      <c r="G48" s="581"/>
      <c r="H48" s="620"/>
      <c r="I48" s="646"/>
      <c r="J48" s="638">
        <v>-712.16</v>
      </c>
      <c r="K48" s="525"/>
      <c r="L48" s="581"/>
      <c r="M48" s="521"/>
    </row>
    <row r="49" spans="3:13" ht="12.75">
      <c r="C49" s="570"/>
      <c r="D49" s="542"/>
      <c r="E49" s="581" t="s">
        <v>267</v>
      </c>
      <c r="F49" s="547">
        <v>971.43</v>
      </c>
      <c r="G49" s="581"/>
      <c r="H49" s="620"/>
      <c r="I49" s="646"/>
      <c r="J49" s="638">
        <v>700.22</v>
      </c>
      <c r="K49" s="525"/>
      <c r="L49" s="581"/>
      <c r="M49" s="521"/>
    </row>
    <row r="50" spans="3:13" ht="12.75">
      <c r="C50" s="570"/>
      <c r="D50" s="542"/>
      <c r="E50" s="581" t="s">
        <v>268</v>
      </c>
      <c r="F50" s="615">
        <v>-2.44</v>
      </c>
      <c r="G50" s="581"/>
      <c r="H50" s="620"/>
      <c r="I50" s="646"/>
      <c r="J50" s="638">
        <v>-3.61</v>
      </c>
      <c r="K50" s="525"/>
      <c r="L50" s="581"/>
      <c r="M50" s="521"/>
    </row>
    <row r="51" spans="3:13" ht="12.75">
      <c r="C51" s="570"/>
      <c r="D51" s="542"/>
      <c r="E51" s="572" t="s">
        <v>269</v>
      </c>
      <c r="F51" s="547">
        <v>6.66</v>
      </c>
      <c r="G51" s="572"/>
      <c r="H51" s="612"/>
      <c r="I51" s="643"/>
      <c r="J51" s="577">
        <v>7.1</v>
      </c>
      <c r="K51" s="545"/>
      <c r="L51" s="572"/>
      <c r="M51" s="546"/>
    </row>
    <row r="52" spans="3:13" ht="12.75">
      <c r="C52" s="570"/>
      <c r="D52" s="582" t="s">
        <v>333</v>
      </c>
      <c r="E52" s="572"/>
      <c r="F52" s="549"/>
      <c r="G52" s="572"/>
      <c r="H52" s="621">
        <v>5682.910000000004</v>
      </c>
      <c r="I52" s="643"/>
      <c r="J52" s="578"/>
      <c r="K52" s="553"/>
      <c r="L52" s="583">
        <v>-6174.020000000001</v>
      </c>
      <c r="M52" s="546"/>
    </row>
    <row r="53" spans="3:13" ht="5.25" customHeight="1">
      <c r="C53" s="570"/>
      <c r="D53" s="542"/>
      <c r="E53" s="572"/>
      <c r="F53" s="545"/>
      <c r="G53" s="572"/>
      <c r="H53" s="612"/>
      <c r="I53" s="643"/>
      <c r="J53" s="642"/>
      <c r="K53" s="545"/>
      <c r="L53" s="572"/>
      <c r="M53" s="546"/>
    </row>
    <row r="54" spans="3:13" ht="12.75">
      <c r="C54" s="573" t="s">
        <v>270</v>
      </c>
      <c r="D54" s="544" t="s">
        <v>271</v>
      </c>
      <c r="E54" s="572"/>
      <c r="F54" s="545"/>
      <c r="G54" s="572"/>
      <c r="H54" s="612"/>
      <c r="I54" s="643"/>
      <c r="J54" s="642"/>
      <c r="K54" s="545"/>
      <c r="L54" s="572"/>
      <c r="M54" s="546"/>
    </row>
    <row r="55" spans="3:13" ht="12.75">
      <c r="C55" s="573"/>
      <c r="D55" s="542"/>
      <c r="E55" s="581" t="s">
        <v>272</v>
      </c>
      <c r="F55" s="547">
        <v>290.65</v>
      </c>
      <c r="G55" s="572"/>
      <c r="H55" s="612"/>
      <c r="I55" s="643"/>
      <c r="J55" s="577">
        <v>625.3</v>
      </c>
      <c r="K55" s="545"/>
      <c r="L55" s="572"/>
      <c r="M55" s="546"/>
    </row>
    <row r="56" spans="3:13" ht="12.75">
      <c r="C56" s="570"/>
      <c r="D56" s="542"/>
      <c r="E56" s="581" t="s">
        <v>273</v>
      </c>
      <c r="F56" s="547">
        <v>-2.28</v>
      </c>
      <c r="G56" s="572"/>
      <c r="H56" s="612"/>
      <c r="I56" s="643"/>
      <c r="J56" s="577">
        <v>-3.42</v>
      </c>
      <c r="K56" s="545"/>
      <c r="L56" s="572"/>
      <c r="M56" s="546"/>
    </row>
    <row r="57" spans="2:13" ht="12.75">
      <c r="B57" s="550"/>
      <c r="C57" s="570"/>
      <c r="D57" s="542"/>
      <c r="E57" s="572" t="s">
        <v>299</v>
      </c>
      <c r="F57" s="547">
        <v>-54.73</v>
      </c>
      <c r="G57" s="572"/>
      <c r="H57" s="612"/>
      <c r="I57" s="643"/>
      <c r="J57" s="638">
        <v>-49.35</v>
      </c>
      <c r="K57" s="545"/>
      <c r="L57" s="572"/>
      <c r="M57" s="546"/>
    </row>
    <row r="58" spans="3:13" ht="12.75">
      <c r="C58" s="570"/>
      <c r="D58" s="542"/>
      <c r="E58" s="581" t="s">
        <v>274</v>
      </c>
      <c r="F58" s="547">
        <v>-41.23</v>
      </c>
      <c r="G58" s="572"/>
      <c r="H58" s="612"/>
      <c r="I58" s="643"/>
      <c r="J58" s="577">
        <v>-43.84</v>
      </c>
      <c r="K58" s="545"/>
      <c r="L58" s="572"/>
      <c r="M58" s="546"/>
    </row>
    <row r="59" spans="3:13" ht="12.75">
      <c r="C59" s="570"/>
      <c r="D59" s="548"/>
      <c r="E59" s="581" t="s">
        <v>295</v>
      </c>
      <c r="F59" s="547">
        <v>41.17</v>
      </c>
      <c r="G59" s="572"/>
      <c r="H59" s="612"/>
      <c r="I59" s="643"/>
      <c r="J59" s="577">
        <v>-1.13</v>
      </c>
      <c r="K59" s="545"/>
      <c r="L59" s="572"/>
      <c r="M59" s="546"/>
    </row>
    <row r="60" spans="3:13" ht="12.75">
      <c r="C60" s="570"/>
      <c r="D60" s="584"/>
      <c r="E60" s="581" t="s">
        <v>275</v>
      </c>
      <c r="F60" s="547">
        <v>-18881.39</v>
      </c>
      <c r="G60" s="572"/>
      <c r="H60" s="612"/>
      <c r="I60" s="643"/>
      <c r="J60" s="577">
        <v>-7301.62</v>
      </c>
      <c r="K60" s="545"/>
      <c r="L60" s="572"/>
      <c r="M60" s="546"/>
    </row>
    <row r="61" spans="3:13" ht="12.75">
      <c r="C61" s="570"/>
      <c r="D61" s="548"/>
      <c r="E61" s="581" t="s">
        <v>321</v>
      </c>
      <c r="F61" s="547">
        <v>13.98</v>
      </c>
      <c r="G61" s="572"/>
      <c r="H61" s="612"/>
      <c r="I61" s="643"/>
      <c r="J61" s="577">
        <v>-1407.42</v>
      </c>
      <c r="K61" s="545"/>
      <c r="L61" s="572"/>
      <c r="M61" s="546"/>
    </row>
    <row r="62" spans="3:13" ht="12.75">
      <c r="C62" s="570"/>
      <c r="D62" s="544" t="s">
        <v>276</v>
      </c>
      <c r="E62" s="572"/>
      <c r="F62" s="549"/>
      <c r="G62" s="572"/>
      <c r="H62" s="621">
        <v>-18633.829999999998</v>
      </c>
      <c r="I62" s="643"/>
      <c r="J62" s="578"/>
      <c r="K62" s="553"/>
      <c r="L62" s="583">
        <v>-8181.48</v>
      </c>
      <c r="M62" s="546"/>
    </row>
    <row r="63" spans="3:13" ht="12.75">
      <c r="C63" s="570"/>
      <c r="D63" s="585" t="s">
        <v>277</v>
      </c>
      <c r="E63" s="572"/>
      <c r="F63" s="545"/>
      <c r="G63" s="572"/>
      <c r="H63" s="616">
        <v>-423.82999999999447</v>
      </c>
      <c r="I63" s="643"/>
      <c r="J63" s="577"/>
      <c r="K63" s="553"/>
      <c r="L63" s="580">
        <v>334.15999999999985</v>
      </c>
      <c r="M63" s="546"/>
    </row>
    <row r="64" spans="3:13" ht="12.75">
      <c r="C64" s="570"/>
      <c r="D64" s="544" t="s">
        <v>278</v>
      </c>
      <c r="E64" s="572"/>
      <c r="F64" s="545"/>
      <c r="G64" s="572"/>
      <c r="H64" s="616">
        <v>677.0399999999998</v>
      </c>
      <c r="I64" s="643"/>
      <c r="J64" s="577"/>
      <c r="K64" s="553"/>
      <c r="L64" s="580">
        <v>342.88</v>
      </c>
      <c r="M64" s="546"/>
    </row>
    <row r="65" spans="3:13" ht="12.75">
      <c r="C65" s="570"/>
      <c r="D65" s="582" t="s">
        <v>334</v>
      </c>
      <c r="E65" s="572"/>
      <c r="F65" s="545"/>
      <c r="G65" s="572"/>
      <c r="H65" s="616">
        <v>56.95</v>
      </c>
      <c r="I65" s="643"/>
      <c r="J65" s="577"/>
      <c r="K65" s="553"/>
      <c r="L65" s="586">
        <v>0</v>
      </c>
      <c r="M65" s="546"/>
    </row>
    <row r="66" spans="3:13" ht="12.75">
      <c r="C66" s="587"/>
      <c r="D66" s="551" t="s">
        <v>279</v>
      </c>
      <c r="E66" s="591"/>
      <c r="F66" s="552"/>
      <c r="G66" s="591"/>
      <c r="H66" s="622">
        <v>310.16000000000537</v>
      </c>
      <c r="I66" s="647"/>
      <c r="J66" s="579"/>
      <c r="K66" s="562"/>
      <c r="L66" s="588">
        <v>677.0399999999998</v>
      </c>
      <c r="M66" s="643"/>
    </row>
    <row r="67" spans="3:13" ht="8.25" customHeight="1" hidden="1">
      <c r="C67" s="542"/>
      <c r="D67" s="544"/>
      <c r="E67" s="542"/>
      <c r="F67" s="542"/>
      <c r="G67" s="542"/>
      <c r="H67" s="542"/>
      <c r="I67" s="542"/>
      <c r="K67" s="542"/>
      <c r="L67" s="542"/>
      <c r="M67" s="542"/>
    </row>
    <row r="68" spans="3:13" ht="4.5" customHeight="1" hidden="1">
      <c r="C68" s="542"/>
      <c r="D68" s="554"/>
      <c r="E68" s="542"/>
      <c r="F68" s="542"/>
      <c r="G68" s="542"/>
      <c r="H68" s="542"/>
      <c r="I68" s="542"/>
      <c r="K68" s="542"/>
      <c r="L68" s="542"/>
      <c r="M68" s="542"/>
    </row>
    <row r="69" spans="3:13" ht="12.75">
      <c r="C69" s="555" t="s">
        <v>10</v>
      </c>
      <c r="D69" s="544"/>
      <c r="E69" s="542"/>
      <c r="F69" s="542"/>
      <c r="G69" s="542"/>
      <c r="H69" s="542"/>
      <c r="I69" s="542"/>
      <c r="K69" s="542"/>
      <c r="L69" s="556"/>
      <c r="M69" s="542"/>
    </row>
    <row r="70" spans="3:13" ht="12.75">
      <c r="C70" s="607" t="s">
        <v>296</v>
      </c>
      <c r="D70" s="546" t="s">
        <v>297</v>
      </c>
      <c r="E70" s="546"/>
      <c r="F70" s="546"/>
      <c r="G70" s="546"/>
      <c r="H70" s="546"/>
      <c r="I70" s="546"/>
      <c r="J70" s="546"/>
      <c r="K70" s="546"/>
      <c r="L70" s="546"/>
      <c r="M70" s="524"/>
    </row>
    <row r="71" spans="3:13" ht="5.25" customHeight="1">
      <c r="C71" s="520"/>
      <c r="D71" s="540"/>
      <c r="E71" s="521"/>
      <c r="F71" s="521"/>
      <c r="G71" s="521"/>
      <c r="H71" s="521"/>
      <c r="I71" s="521"/>
      <c r="K71" s="525"/>
      <c r="L71" s="523"/>
      <c r="M71" s="521"/>
    </row>
    <row r="72" spans="3:13" ht="12.75">
      <c r="C72" s="557" t="s">
        <v>298</v>
      </c>
      <c r="D72" s="540" t="s">
        <v>280</v>
      </c>
      <c r="E72" s="520"/>
      <c r="F72" s="520"/>
      <c r="G72" s="520"/>
      <c r="H72" s="520"/>
      <c r="I72" s="520"/>
      <c r="K72" s="542"/>
      <c r="L72" s="520"/>
      <c r="M72" s="520"/>
    </row>
    <row r="73" spans="3:13" ht="12.75">
      <c r="C73" s="520"/>
      <c r="D73" s="540" t="s">
        <v>281</v>
      </c>
      <c r="E73" s="521" t="s">
        <v>282</v>
      </c>
      <c r="F73" s="520"/>
      <c r="G73" s="520"/>
      <c r="H73" s="558">
        <v>310.16000000000537</v>
      </c>
      <c r="I73" s="520"/>
      <c r="K73" s="542"/>
      <c r="L73" s="558">
        <v>677.0399999999998</v>
      </c>
      <c r="M73" s="520"/>
    </row>
    <row r="74" spans="3:13" ht="12.75" customHeight="1">
      <c r="C74" s="520"/>
      <c r="D74" s="540"/>
      <c r="E74" s="521" t="s">
        <v>283</v>
      </c>
      <c r="F74" s="521"/>
      <c r="G74" s="521"/>
      <c r="H74" s="615">
        <v>-23.619999999999997</v>
      </c>
      <c r="I74" s="521"/>
      <c r="K74" s="525"/>
      <c r="L74" s="523">
        <v>-28.11</v>
      </c>
      <c r="M74" s="521"/>
    </row>
    <row r="75" spans="3:13" ht="12.75" customHeight="1">
      <c r="C75" s="520"/>
      <c r="D75" s="540"/>
      <c r="E75" s="559" t="s">
        <v>345</v>
      </c>
      <c r="F75" s="521"/>
      <c r="G75" s="521"/>
      <c r="H75" s="558">
        <v>3.88</v>
      </c>
      <c r="I75" s="521"/>
      <c r="K75" s="525"/>
      <c r="L75" s="523">
        <v>1.42</v>
      </c>
      <c r="M75" s="521"/>
    </row>
    <row r="76" spans="3:13" ht="12.75">
      <c r="C76" s="520"/>
      <c r="D76" s="540"/>
      <c r="E76" s="559" t="s">
        <v>346</v>
      </c>
      <c r="F76" s="520"/>
      <c r="G76" s="520"/>
      <c r="H76" s="560">
        <v>290.42000000000536</v>
      </c>
      <c r="I76" s="520"/>
      <c r="K76" s="542"/>
      <c r="L76" s="560">
        <v>650.3499999999998</v>
      </c>
      <c r="M76" s="520"/>
    </row>
    <row r="77" spans="3:4" ht="5.25" customHeight="1">
      <c r="C77" s="520"/>
      <c r="D77" s="540"/>
    </row>
    <row r="78" spans="3:12" ht="12.75">
      <c r="C78" s="608" t="s">
        <v>305</v>
      </c>
      <c r="D78" s="546" t="s">
        <v>335</v>
      </c>
      <c r="E78" s="539"/>
      <c r="F78" s="539"/>
      <c r="G78" s="539"/>
      <c r="H78" s="539"/>
      <c r="I78" s="539"/>
      <c r="J78" s="539"/>
      <c r="K78" s="563"/>
      <c r="L78" s="539"/>
    </row>
    <row r="79" spans="3:12" ht="12.75" customHeight="1">
      <c r="C79" s="546"/>
      <c r="D79" s="546" t="s">
        <v>336</v>
      </c>
      <c r="E79" s="539"/>
      <c r="F79" s="539"/>
      <c r="G79" s="539"/>
      <c r="H79" s="539"/>
      <c r="I79" s="539"/>
      <c r="J79" s="539"/>
      <c r="K79" s="563"/>
      <c r="L79" s="539"/>
    </row>
    <row r="80" spans="3:4" ht="1.5" customHeight="1">
      <c r="C80" s="520"/>
      <c r="D80" s="540"/>
    </row>
    <row r="81" spans="3:4" ht="1.5" customHeight="1">
      <c r="C81" s="520"/>
      <c r="D81" s="540"/>
    </row>
    <row r="82" spans="3:12" ht="29.25" customHeight="1">
      <c r="C82" s="608" t="s">
        <v>337</v>
      </c>
      <c r="D82" s="694" t="s">
        <v>348</v>
      </c>
      <c r="E82" s="694"/>
      <c r="F82" s="694"/>
      <c r="G82" s="694"/>
      <c r="H82" s="694"/>
      <c r="I82" s="694"/>
      <c r="J82" s="694"/>
      <c r="K82" s="694"/>
      <c r="L82" s="694"/>
    </row>
  </sheetData>
  <sheetProtection/>
  <mergeCells count="3">
    <mergeCell ref="C3:J3"/>
    <mergeCell ref="D82:L82"/>
    <mergeCell ref="C4:K4"/>
  </mergeCells>
  <printOptions horizontalCentered="1"/>
  <pageMargins left="0.2362204724409449" right="0.2362204724409449" top="0.6299212598425197" bottom="0.2362204724409449" header="0.6692913385826772" footer="0.5118110236220472"/>
  <pageSetup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B6:P35"/>
  <sheetViews>
    <sheetView showGridLines="0" view="pageBreakPreview" zoomScale="98" zoomScaleSheetLayoutView="98" zoomScalePageLayoutView="0" workbookViewId="0" topLeftCell="A1">
      <selection activeCell="H13" sqref="H13"/>
    </sheetView>
  </sheetViews>
  <sheetFormatPr defaultColWidth="9.140625" defaultRowHeight="12.75"/>
  <cols>
    <col min="1" max="1" width="6.421875" style="3" customWidth="1"/>
    <col min="2" max="2" width="7.57421875" style="3" customWidth="1"/>
    <col min="3" max="3" width="6.7109375" style="3" customWidth="1"/>
    <col min="4" max="5" width="4.7109375" style="3" customWidth="1"/>
    <col min="6" max="7" width="9.140625" style="3" customWidth="1"/>
    <col min="8" max="8" width="13.8515625" style="3" customWidth="1"/>
    <col min="9" max="12" width="9.140625" style="3" customWidth="1"/>
    <col min="13" max="13" width="11.421875" style="3" customWidth="1"/>
    <col min="14" max="15" width="9.140625" style="3" customWidth="1"/>
    <col min="16" max="16" width="2.57421875" style="3" customWidth="1"/>
    <col min="17" max="210" width="9.140625" style="3" customWidth="1"/>
    <col min="211" max="211" width="6.421875" style="3" customWidth="1"/>
    <col min="212" max="212" width="7.57421875" style="3" customWidth="1"/>
    <col min="213" max="213" width="6.7109375" style="3" customWidth="1"/>
    <col min="214" max="215" width="4.7109375" style="3" customWidth="1"/>
    <col min="216" max="217" width="9.140625" style="3" customWidth="1"/>
    <col min="218" max="218" width="13.8515625" style="3" customWidth="1"/>
    <col min="219" max="16384" width="9.140625" style="3" customWidth="1"/>
  </cols>
  <sheetData>
    <row r="6" spans="2:6" ht="12.75">
      <c r="B6" s="4" t="s">
        <v>158</v>
      </c>
      <c r="F6" s="5"/>
    </row>
    <row r="7" spans="2:6" ht="6.75" customHeight="1">
      <c r="B7" s="6"/>
      <c r="F7" s="5"/>
    </row>
    <row r="8" spans="2:15" s="9" customFormat="1" ht="97.5" customHeight="1">
      <c r="B8" s="405" t="s">
        <v>159</v>
      </c>
      <c r="C8" s="696" t="s">
        <v>80</v>
      </c>
      <c r="D8" s="696"/>
      <c r="E8" s="696"/>
      <c r="F8" s="696"/>
      <c r="G8" s="696"/>
      <c r="H8" s="696"/>
      <c r="I8" s="696"/>
      <c r="J8" s="696"/>
      <c r="K8" s="696"/>
      <c r="L8" s="696"/>
      <c r="M8" s="696"/>
      <c r="N8" s="696"/>
      <c r="O8" s="696"/>
    </row>
    <row r="9" spans="2:6" ht="12.75">
      <c r="B9" s="10" t="s">
        <v>42</v>
      </c>
      <c r="F9" s="5"/>
    </row>
    <row r="10" spans="2:6" ht="12.75">
      <c r="B10" s="406" t="s">
        <v>43</v>
      </c>
      <c r="C10" s="3" t="s">
        <v>44</v>
      </c>
      <c r="F10" s="5"/>
    </row>
    <row r="11" spans="2:6" ht="12.75">
      <c r="B11" s="10" t="s">
        <v>45</v>
      </c>
      <c r="F11" s="5"/>
    </row>
    <row r="12" spans="2:9" ht="12.75">
      <c r="B12" s="10"/>
      <c r="C12" s="3" t="s">
        <v>30</v>
      </c>
      <c r="D12" s="11" t="s">
        <v>46</v>
      </c>
      <c r="E12" s="3" t="s">
        <v>47</v>
      </c>
      <c r="F12" s="5"/>
      <c r="H12" s="12" t="s">
        <v>9</v>
      </c>
      <c r="I12" s="3" t="s">
        <v>61</v>
      </c>
    </row>
    <row r="13" spans="2:15" s="9" customFormat="1" ht="57.75" customHeight="1">
      <c r="B13" s="13" t="s">
        <v>48</v>
      </c>
      <c r="C13" s="13"/>
      <c r="D13" s="14" t="s">
        <v>46</v>
      </c>
      <c r="E13" s="13" t="s">
        <v>49</v>
      </c>
      <c r="F13" s="15"/>
      <c r="G13" s="13"/>
      <c r="H13" s="16" t="s">
        <v>9</v>
      </c>
      <c r="I13" s="697" t="s">
        <v>306</v>
      </c>
      <c r="J13" s="698"/>
      <c r="K13" s="698"/>
      <c r="L13" s="698"/>
      <c r="M13" s="698"/>
      <c r="N13" s="698"/>
      <c r="O13" s="698"/>
    </row>
    <row r="14" spans="2:8" ht="12.75">
      <c r="B14" s="10"/>
      <c r="C14" s="17"/>
      <c r="D14" s="17"/>
      <c r="E14" s="17"/>
      <c r="F14" s="17"/>
      <c r="G14" s="17"/>
      <c r="H14" s="12"/>
    </row>
    <row r="15" spans="2:9" ht="12.75">
      <c r="B15" s="10"/>
      <c r="C15" s="17" t="s">
        <v>36</v>
      </c>
      <c r="D15" s="17"/>
      <c r="E15" s="17"/>
      <c r="F15" s="17"/>
      <c r="G15" s="17"/>
      <c r="H15" s="12" t="s">
        <v>9</v>
      </c>
      <c r="I15" s="3" t="s">
        <v>50</v>
      </c>
    </row>
    <row r="16" spans="2:7" ht="12.75">
      <c r="B16" s="10"/>
      <c r="C16" s="10"/>
      <c r="D16" s="10"/>
      <c r="E16" s="10"/>
      <c r="F16" s="18"/>
      <c r="G16" s="10"/>
    </row>
    <row r="17" spans="2:15" ht="27.75" customHeight="1">
      <c r="B17" s="10"/>
      <c r="C17" s="13" t="s">
        <v>38</v>
      </c>
      <c r="D17" s="13"/>
      <c r="E17" s="13"/>
      <c r="F17" s="15"/>
      <c r="G17" s="13"/>
      <c r="H17" s="16" t="s">
        <v>9</v>
      </c>
      <c r="I17" s="696" t="s">
        <v>51</v>
      </c>
      <c r="J17" s="696"/>
      <c r="K17" s="696"/>
      <c r="L17" s="696"/>
      <c r="M17" s="696"/>
      <c r="N17" s="696"/>
      <c r="O17" s="696"/>
    </row>
    <row r="18" spans="2:7" ht="12.75">
      <c r="B18" s="10"/>
      <c r="C18" s="10"/>
      <c r="D18" s="10"/>
      <c r="E18" s="10"/>
      <c r="F18" s="18"/>
      <c r="G18" s="10"/>
    </row>
    <row r="19" spans="2:15" ht="30.75" customHeight="1">
      <c r="B19" s="10"/>
      <c r="C19" s="13" t="s">
        <v>37</v>
      </c>
      <c r="D19" s="10"/>
      <c r="E19" s="10"/>
      <c r="F19" s="18"/>
      <c r="G19" s="10"/>
      <c r="H19" s="16" t="s">
        <v>9</v>
      </c>
      <c r="I19" s="696" t="s">
        <v>117</v>
      </c>
      <c r="J19" s="696"/>
      <c r="K19" s="696"/>
      <c r="L19" s="696"/>
      <c r="M19" s="696"/>
      <c r="N19" s="696"/>
      <c r="O19" s="696"/>
    </row>
    <row r="20" spans="2:15" ht="15" customHeight="1">
      <c r="B20" s="10"/>
      <c r="C20" s="10"/>
      <c r="D20" s="10"/>
      <c r="E20" s="10"/>
      <c r="F20" s="18"/>
      <c r="G20" s="10"/>
      <c r="H20" s="12"/>
      <c r="I20" s="8"/>
      <c r="J20" s="8"/>
      <c r="K20" s="8"/>
      <c r="L20" s="8"/>
      <c r="M20" s="8"/>
      <c r="N20" s="8"/>
      <c r="O20" s="8"/>
    </row>
    <row r="21" spans="2:15" ht="12.75">
      <c r="B21" s="10"/>
      <c r="C21" s="160" t="s">
        <v>49</v>
      </c>
      <c r="D21" s="160"/>
      <c r="E21" s="160"/>
      <c r="F21" s="161"/>
      <c r="G21" s="160"/>
      <c r="H21" s="162" t="s">
        <v>9</v>
      </c>
      <c r="I21" s="700" t="s">
        <v>183</v>
      </c>
      <c r="J21" s="701"/>
      <c r="K21" s="701"/>
      <c r="L21" s="701"/>
      <c r="M21" s="701"/>
      <c r="N21" s="701"/>
      <c r="O21" s="701"/>
    </row>
    <row r="22" spans="2:15" s="9" customFormat="1" ht="12.75">
      <c r="B22" s="7"/>
      <c r="C22" s="10"/>
      <c r="D22" s="10"/>
      <c r="E22" s="10"/>
      <c r="F22" s="18"/>
      <c r="G22" s="10"/>
      <c r="H22" s="12"/>
      <c r="I22" s="8"/>
      <c r="J22" s="8"/>
      <c r="K22" s="8"/>
      <c r="L22" s="8"/>
      <c r="M22" s="8"/>
      <c r="N22" s="8"/>
      <c r="O22" s="8"/>
    </row>
    <row r="23" spans="2:15" ht="28.5" customHeight="1">
      <c r="B23" s="405" t="s">
        <v>52</v>
      </c>
      <c r="C23" s="699" t="s">
        <v>53</v>
      </c>
      <c r="D23" s="699"/>
      <c r="E23" s="699"/>
      <c r="F23" s="699"/>
      <c r="G23" s="699"/>
      <c r="H23" s="699"/>
      <c r="I23" s="699"/>
      <c r="J23" s="699"/>
      <c r="K23" s="699"/>
      <c r="L23" s="699"/>
      <c r="M23" s="699"/>
      <c r="N23" s="699"/>
      <c r="O23" s="699"/>
    </row>
    <row r="24" spans="2:15" ht="12.75">
      <c r="B24" s="7"/>
      <c r="C24" s="401"/>
      <c r="D24" s="401"/>
      <c r="E24" s="401"/>
      <c r="F24" s="401"/>
      <c r="G24" s="401"/>
      <c r="H24" s="401"/>
      <c r="I24" s="401"/>
      <c r="J24" s="401"/>
      <c r="K24" s="401"/>
      <c r="L24" s="401"/>
      <c r="M24" s="401"/>
      <c r="N24" s="401"/>
      <c r="O24" s="401"/>
    </row>
    <row r="25" spans="2:15" ht="12.75">
      <c r="B25" s="529" t="s">
        <v>307</v>
      </c>
      <c r="C25" s="530" t="s">
        <v>308</v>
      </c>
      <c r="D25" s="530"/>
      <c r="E25" s="530"/>
      <c r="F25" s="531"/>
      <c r="G25" s="530"/>
      <c r="H25" s="532"/>
      <c r="I25" s="532"/>
      <c r="J25" s="532"/>
      <c r="K25" s="532"/>
      <c r="L25" s="532"/>
      <c r="M25" s="532"/>
      <c r="N25" s="532"/>
      <c r="O25" s="532"/>
    </row>
    <row r="26" spans="3:15" s="9" customFormat="1" ht="23.25" customHeight="1">
      <c r="C26" s="10"/>
      <c r="D26" s="10"/>
      <c r="E26" s="10"/>
      <c r="F26" s="18"/>
      <c r="G26" s="10"/>
      <c r="H26" s="3"/>
      <c r="I26" s="3"/>
      <c r="J26" s="3"/>
      <c r="K26" s="3"/>
      <c r="L26" s="3"/>
      <c r="M26" s="3"/>
      <c r="N26" s="3"/>
      <c r="O26" s="3"/>
    </row>
    <row r="27" spans="2:6" ht="12.75">
      <c r="B27" s="10" t="s">
        <v>21</v>
      </c>
      <c r="F27" s="5"/>
    </row>
    <row r="28" spans="2:15" ht="12.75">
      <c r="B28" s="10" t="s">
        <v>23</v>
      </c>
      <c r="H28" s="702" t="s">
        <v>22</v>
      </c>
      <c r="I28" s="702"/>
      <c r="J28" s="702"/>
      <c r="K28" s="702"/>
      <c r="L28" s="702"/>
      <c r="M28" s="702"/>
      <c r="N28" s="702"/>
      <c r="O28" s="702"/>
    </row>
    <row r="29" spans="2:15" ht="12.75">
      <c r="B29" s="10" t="s">
        <v>24</v>
      </c>
      <c r="C29" s="10"/>
      <c r="D29" s="10"/>
      <c r="I29" s="10"/>
      <c r="K29" s="87"/>
      <c r="L29" s="87"/>
      <c r="M29" s="88"/>
      <c r="N29" s="87"/>
      <c r="O29" s="88"/>
    </row>
    <row r="30" spans="2:15" ht="12.75">
      <c r="B30" s="10"/>
      <c r="C30" s="10"/>
      <c r="D30" s="10"/>
      <c r="I30" s="10"/>
      <c r="K30" s="87"/>
      <c r="L30" s="87"/>
      <c r="M30" s="88"/>
      <c r="N30" s="87"/>
      <c r="O30" s="88"/>
    </row>
    <row r="31" spans="2:15" ht="12.75">
      <c r="B31" s="10"/>
      <c r="C31" s="10"/>
      <c r="D31" s="10"/>
      <c r="I31" s="10"/>
      <c r="K31" s="87"/>
      <c r="L31" s="87"/>
      <c r="M31" s="88"/>
      <c r="N31" s="87"/>
      <c r="O31" s="88"/>
    </row>
    <row r="32" spans="2:15" ht="12.75">
      <c r="B32" s="411" t="s">
        <v>327</v>
      </c>
      <c r="C32" s="10"/>
      <c r="D32" s="10"/>
      <c r="I32" s="705" t="s">
        <v>344</v>
      </c>
      <c r="J32" s="705"/>
      <c r="K32" s="87"/>
      <c r="L32" s="87"/>
      <c r="M32" s="705" t="s">
        <v>146</v>
      </c>
      <c r="N32" s="705"/>
      <c r="O32" s="705"/>
    </row>
    <row r="33" spans="2:15" ht="12.75">
      <c r="B33" s="411" t="s">
        <v>64</v>
      </c>
      <c r="I33" s="703" t="s">
        <v>326</v>
      </c>
      <c r="J33" s="703"/>
      <c r="K33" s="561"/>
      <c r="L33" s="311"/>
      <c r="M33" s="703" t="s">
        <v>338</v>
      </c>
      <c r="N33" s="703"/>
      <c r="O33" s="703"/>
    </row>
    <row r="34" spans="9:15" ht="6" customHeight="1">
      <c r="I34" s="704"/>
      <c r="J34" s="704"/>
      <c r="M34" s="704"/>
      <c r="N34" s="704"/>
      <c r="O34" s="704"/>
    </row>
    <row r="35" spans="2:16" ht="12.75">
      <c r="B35" s="695" t="s">
        <v>123</v>
      </c>
      <c r="C35" s="695"/>
      <c r="D35" s="695"/>
      <c r="E35" s="695"/>
      <c r="F35" s="695"/>
      <c r="G35" s="695"/>
      <c r="H35" s="695"/>
      <c r="I35" s="695"/>
      <c r="J35" s="695"/>
      <c r="K35" s="695"/>
      <c r="L35" s="695"/>
      <c r="M35" s="695"/>
      <c r="N35" s="695"/>
      <c r="O35" s="695"/>
      <c r="P35" s="695"/>
    </row>
  </sheetData>
  <sheetProtection/>
  <mergeCells count="14">
    <mergeCell ref="B35:P35"/>
    <mergeCell ref="C8:O8"/>
    <mergeCell ref="I13:O13"/>
    <mergeCell ref="I17:O17"/>
    <mergeCell ref="I19:O19"/>
    <mergeCell ref="C23:O23"/>
    <mergeCell ref="I21:O21"/>
    <mergeCell ref="H28:O28"/>
    <mergeCell ref="M33:O33"/>
    <mergeCell ref="M34:O34"/>
    <mergeCell ref="I33:J33"/>
    <mergeCell ref="I34:J34"/>
    <mergeCell ref="I32:J32"/>
    <mergeCell ref="M32:O32"/>
  </mergeCell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dimension ref="B2:M37"/>
  <sheetViews>
    <sheetView zoomScalePageLayoutView="0" workbookViewId="0" topLeftCell="A1">
      <selection activeCell="H8" sqref="H8"/>
    </sheetView>
  </sheetViews>
  <sheetFormatPr defaultColWidth="9.140625" defaultRowHeight="12.75"/>
  <cols>
    <col min="1" max="2" width="9.140625" style="57" customWidth="1"/>
    <col min="3" max="3" width="62.00390625" style="57" customWidth="1"/>
    <col min="4" max="4" width="13.57421875" style="57" customWidth="1"/>
    <col min="5" max="5" width="17.7109375" style="57" customWidth="1"/>
    <col min="6" max="6" width="23.421875" style="57" customWidth="1"/>
    <col min="7" max="7" width="9.140625" style="57" customWidth="1"/>
    <col min="8" max="8" width="37.57421875" style="57" customWidth="1"/>
    <col min="9" max="16384" width="9.140625" style="57" customWidth="1"/>
  </cols>
  <sheetData>
    <row r="2" spans="2:13" s="36" customFormat="1" ht="15.75">
      <c r="B2" s="706" t="s">
        <v>0</v>
      </c>
      <c r="C2" s="707"/>
      <c r="D2" s="707"/>
      <c r="E2" s="707"/>
      <c r="F2" s="708"/>
      <c r="G2" s="37"/>
      <c r="H2" s="37"/>
      <c r="I2" s="37"/>
      <c r="J2" s="37"/>
      <c r="K2" s="38"/>
      <c r="L2" s="38"/>
      <c r="M2" s="38"/>
    </row>
    <row r="3" spans="2:13" s="36" customFormat="1" ht="6" customHeight="1">
      <c r="B3" s="39"/>
      <c r="C3" s="40"/>
      <c r="D3" s="41"/>
      <c r="E3" s="41"/>
      <c r="F3" s="42"/>
      <c r="G3" s="43"/>
      <c r="H3" s="43"/>
      <c r="I3" s="43"/>
      <c r="J3" s="43"/>
      <c r="K3" s="43"/>
      <c r="L3" s="43"/>
      <c r="M3" s="43"/>
    </row>
    <row r="4" spans="2:13" s="36" customFormat="1" ht="3" customHeight="1">
      <c r="B4" s="44"/>
      <c r="C4" s="45"/>
      <c r="D4" s="45"/>
      <c r="E4" s="45"/>
      <c r="F4" s="46"/>
      <c r="G4" s="45"/>
      <c r="H4" s="45"/>
      <c r="I4" s="45"/>
      <c r="J4" s="45"/>
      <c r="K4" s="47"/>
      <c r="L4" s="47"/>
      <c r="M4" s="47"/>
    </row>
    <row r="5" spans="2:13" s="36" customFormat="1" ht="16.5" customHeight="1">
      <c r="B5" s="48" t="s">
        <v>94</v>
      </c>
      <c r="C5" s="49"/>
      <c r="D5" s="49"/>
      <c r="E5" s="49"/>
      <c r="F5" s="50"/>
      <c r="G5" s="49"/>
      <c r="H5" s="49"/>
      <c r="I5" s="49"/>
      <c r="J5" s="49"/>
      <c r="K5" s="51"/>
      <c r="L5" s="51"/>
      <c r="M5" s="51"/>
    </row>
    <row r="6" spans="2:13" s="36" customFormat="1" ht="12.75">
      <c r="B6" s="52"/>
      <c r="C6" s="53"/>
      <c r="D6" s="53"/>
      <c r="E6" s="53"/>
      <c r="F6" s="54" t="s">
        <v>62</v>
      </c>
      <c r="G6" s="55"/>
      <c r="H6" s="55"/>
      <c r="I6" s="55"/>
      <c r="K6" s="56"/>
      <c r="L6" s="56"/>
      <c r="M6" s="56"/>
    </row>
    <row r="7" spans="2:6" ht="12.75">
      <c r="B7" s="58" t="s">
        <v>83</v>
      </c>
      <c r="C7" s="58" t="s">
        <v>19</v>
      </c>
      <c r="D7" s="59" t="s">
        <v>67</v>
      </c>
      <c r="E7" s="59" t="s">
        <v>95</v>
      </c>
      <c r="F7" s="59" t="s">
        <v>68</v>
      </c>
    </row>
    <row r="8" spans="2:6" ht="12.75">
      <c r="B8" s="60"/>
      <c r="C8" s="60"/>
      <c r="D8" s="61" t="s">
        <v>1</v>
      </c>
      <c r="E8" s="62" t="s">
        <v>18</v>
      </c>
      <c r="F8" s="61" t="s">
        <v>1</v>
      </c>
    </row>
    <row r="9" spans="2:6" ht="12.75">
      <c r="B9" s="63"/>
      <c r="C9" s="63"/>
      <c r="D9" s="64" t="s">
        <v>73</v>
      </c>
      <c r="E9" s="65" t="s">
        <v>73</v>
      </c>
      <c r="F9" s="64" t="s">
        <v>69</v>
      </c>
    </row>
    <row r="10" spans="2:6" ht="12.75">
      <c r="B10" s="66">
        <v>1</v>
      </c>
      <c r="C10" s="67" t="s">
        <v>84</v>
      </c>
      <c r="D10" s="68"/>
      <c r="E10" s="68"/>
      <c r="F10" s="68"/>
    </row>
    <row r="11" spans="2:6" ht="25.5">
      <c r="B11" s="69">
        <v>2</v>
      </c>
      <c r="C11" s="70" t="s">
        <v>85</v>
      </c>
      <c r="D11" s="71"/>
      <c r="E11" s="71"/>
      <c r="F11" s="71"/>
    </row>
    <row r="12" spans="2:6" ht="25.5">
      <c r="B12" s="69">
        <v>3</v>
      </c>
      <c r="C12" s="70" t="s">
        <v>86</v>
      </c>
      <c r="D12" s="71"/>
      <c r="E12" s="71"/>
      <c r="F12" s="71"/>
    </row>
    <row r="13" spans="2:6" ht="25.5">
      <c r="B13" s="69">
        <v>4</v>
      </c>
      <c r="C13" s="70" t="s">
        <v>87</v>
      </c>
      <c r="D13" s="72"/>
      <c r="E13" s="72"/>
      <c r="F13" s="72"/>
    </row>
    <row r="14" spans="2:6" ht="25.5">
      <c r="B14" s="69">
        <v>5</v>
      </c>
      <c r="C14" s="70" t="s">
        <v>88</v>
      </c>
      <c r="D14" s="71"/>
      <c r="E14" s="71"/>
      <c r="F14" s="71"/>
    </row>
    <row r="15" spans="2:6" ht="12.75">
      <c r="B15" s="69">
        <v>6</v>
      </c>
      <c r="C15" s="70" t="s">
        <v>89</v>
      </c>
      <c r="D15" s="73"/>
      <c r="E15" s="73"/>
      <c r="F15" s="73"/>
    </row>
    <row r="16" spans="2:7" ht="12.75" hidden="1">
      <c r="B16" s="69">
        <v>7</v>
      </c>
      <c r="C16" s="70" t="s">
        <v>90</v>
      </c>
      <c r="D16" s="74"/>
      <c r="E16" s="74"/>
      <c r="F16" s="75"/>
      <c r="G16" s="76"/>
    </row>
    <row r="17" spans="2:6" ht="12.75">
      <c r="B17" s="69">
        <v>7</v>
      </c>
      <c r="C17" s="70" t="s">
        <v>99</v>
      </c>
      <c r="D17" s="73"/>
      <c r="E17" s="73"/>
      <c r="F17" s="73"/>
    </row>
    <row r="18" spans="2:6" ht="12.75">
      <c r="B18" s="77"/>
      <c r="C18" s="77" t="s">
        <v>91</v>
      </c>
      <c r="D18" s="78"/>
      <c r="E18" s="78"/>
      <c r="F18" s="78"/>
    </row>
    <row r="19" spans="2:6" ht="12.75">
      <c r="B19" s="79"/>
      <c r="C19" s="79" t="s">
        <v>92</v>
      </c>
      <c r="D19" s="80"/>
      <c r="E19" s="81"/>
      <c r="F19" s="81"/>
    </row>
    <row r="21" ht="12.75">
      <c r="B21" s="57" t="s">
        <v>93</v>
      </c>
    </row>
    <row r="22" spans="2:6" ht="78.75" customHeight="1">
      <c r="B22" s="709" t="s">
        <v>96</v>
      </c>
      <c r="C22" s="709"/>
      <c r="D22" s="709"/>
      <c r="E22" s="709"/>
      <c r="F22" s="709"/>
    </row>
    <row r="23" spans="2:6" ht="42" customHeight="1">
      <c r="B23" s="710" t="s">
        <v>97</v>
      </c>
      <c r="C23" s="710"/>
      <c r="D23" s="710"/>
      <c r="E23" s="710"/>
      <c r="F23" s="710"/>
    </row>
    <row r="24" spans="2:6" ht="12.75" hidden="1">
      <c r="B24" s="82"/>
      <c r="C24" s="82"/>
      <c r="D24" s="82"/>
      <c r="E24" s="82"/>
      <c r="F24" s="82"/>
    </row>
    <row r="25" spans="2:8" ht="39.75" customHeight="1">
      <c r="B25" s="709" t="s">
        <v>98</v>
      </c>
      <c r="C25" s="709"/>
      <c r="D25" s="709"/>
      <c r="E25" s="709"/>
      <c r="F25" s="709"/>
      <c r="G25" s="83"/>
      <c r="H25" s="84"/>
    </row>
    <row r="26" spans="2:8" s="85" customFormat="1" ht="12.75">
      <c r="B26" s="83"/>
      <c r="C26" s="83"/>
      <c r="D26" s="83"/>
      <c r="E26" s="83"/>
      <c r="F26" s="83"/>
      <c r="H26" s="84"/>
    </row>
    <row r="27" spans="2:6" s="85" customFormat="1" ht="12.75">
      <c r="B27" s="83"/>
      <c r="C27" s="83"/>
      <c r="D27" s="83"/>
      <c r="E27" s="83"/>
      <c r="F27" s="83"/>
    </row>
    <row r="28" spans="2:6" s="85" customFormat="1" ht="12.75">
      <c r="B28" s="83"/>
      <c r="C28" s="83"/>
      <c r="D28" s="83"/>
      <c r="E28" s="83"/>
      <c r="F28" s="83"/>
    </row>
    <row r="29" spans="2:6" s="85" customFormat="1" ht="12.75">
      <c r="B29" s="83"/>
      <c r="C29" s="83"/>
      <c r="D29" s="83"/>
      <c r="E29" s="83"/>
      <c r="F29" s="83"/>
    </row>
    <row r="30" spans="2:7" s="86" customFormat="1" ht="12.75">
      <c r="B30" s="87" t="s">
        <v>21</v>
      </c>
      <c r="C30" s="88"/>
      <c r="D30" s="88"/>
      <c r="E30" s="702" t="s">
        <v>22</v>
      </c>
      <c r="F30" s="702"/>
      <c r="G30" s="88"/>
    </row>
    <row r="31" spans="2:7" s="86" customFormat="1" ht="12.75">
      <c r="B31" s="87" t="s">
        <v>23</v>
      </c>
      <c r="C31" s="87"/>
      <c r="D31" s="87"/>
      <c r="E31" s="88"/>
      <c r="F31" s="88"/>
      <c r="G31" s="88"/>
    </row>
    <row r="32" spans="2:7" s="86" customFormat="1" ht="12.75">
      <c r="B32" s="87" t="s">
        <v>24</v>
      </c>
      <c r="C32" s="87"/>
      <c r="D32" s="87"/>
      <c r="E32" s="88"/>
      <c r="F32" s="88"/>
      <c r="G32" s="88"/>
    </row>
    <row r="33" spans="2:7" s="86" customFormat="1" ht="12.75">
      <c r="B33" s="87"/>
      <c r="C33" s="87"/>
      <c r="D33" s="87"/>
      <c r="E33" s="88"/>
      <c r="F33" s="88"/>
      <c r="G33" s="88"/>
    </row>
    <row r="34" spans="2:10" s="86" customFormat="1" ht="12.75">
      <c r="B34" s="87" t="s">
        <v>81</v>
      </c>
      <c r="C34" s="88"/>
      <c r="D34" s="88"/>
      <c r="E34" s="89"/>
      <c r="F34" s="88"/>
      <c r="G34" s="88"/>
      <c r="J34" s="90"/>
    </row>
    <row r="35" spans="2:10" s="86" customFormat="1" ht="12.75">
      <c r="B35" s="87" t="s">
        <v>64</v>
      </c>
      <c r="C35" s="88"/>
      <c r="D35" s="91" t="s">
        <v>82</v>
      </c>
      <c r="E35" s="92"/>
      <c r="F35" s="93" t="s">
        <v>54</v>
      </c>
      <c r="G35" s="88"/>
      <c r="J35" s="94"/>
    </row>
    <row r="36" spans="2:7" ht="12.75">
      <c r="B36" s="95"/>
      <c r="C36" s="95"/>
      <c r="D36" s="95"/>
      <c r="E36" s="95"/>
      <c r="F36" s="95"/>
      <c r="G36" s="95"/>
    </row>
    <row r="37" spans="2:7" ht="12.75">
      <c r="B37" s="95"/>
      <c r="C37" s="95"/>
      <c r="D37" s="95"/>
      <c r="E37" s="95"/>
      <c r="F37" s="95"/>
      <c r="G37" s="95"/>
    </row>
  </sheetData>
  <sheetProtection/>
  <mergeCells count="5">
    <mergeCell ref="B2:F2"/>
    <mergeCell ref="B22:F22"/>
    <mergeCell ref="B23:F23"/>
    <mergeCell ref="B25:F25"/>
    <mergeCell ref="E30:F3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83714</dc:creator>
  <cp:keywords/>
  <dc:description/>
  <cp:lastModifiedBy>Debolina Palit</cp:lastModifiedBy>
  <cp:lastPrinted>2021-06-01T06:13:26Z</cp:lastPrinted>
  <dcterms:created xsi:type="dcterms:W3CDTF">2011-05-18T09:21:54Z</dcterms:created>
  <dcterms:modified xsi:type="dcterms:W3CDTF">2021-06-01T14:26:53Z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